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8"/>
  <workbookPr defaultThemeVersion="166925"/>
  <bookViews>
    <workbookView xWindow="0" yWindow="0" windowWidth="28800" windowHeight="13428" activeTab="2"/>
  </bookViews>
  <sheets>
    <sheet name="Titel" sheetId="3" r:id="rId1"/>
    <sheet name="Impressum" sheetId="7" r:id="rId2"/>
    <sheet name="2020_08" sheetId="8" r:id="rId3"/>
  </sheets>
  <externalReferences>
    <externalReference r:id="rId6"/>
  </externalReferences>
  <definedNames>
    <definedName name="_" localSheetId="1">#REF!</definedName>
    <definedName name="_" localSheetId="0">#REF!</definedName>
    <definedName name="_">#REF!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2">'2020_08'!$A$1:$K$75</definedName>
    <definedName name="_xlnm.Print_Area" localSheetId="1">'Impressum'!$A$1:$B$25</definedName>
    <definedName name="_xlnm.Print_Area" localSheetId="0">'Titel'!$A$1:$C$5</definedName>
    <definedName name="Eckardsberga" localSheetId="1">#REF!</definedName>
    <definedName name="Eckardsberga">#REF!</definedName>
    <definedName name="Eisleben" localSheetId="1">#REF!</definedName>
    <definedName name="Eisleben">#REF!</definedName>
    <definedName name="Eisleben_Lutherstadt" localSheetId="1">#REF!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rausnahme" localSheetId="1">#REF!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mp">#REF!</definedName>
    <definedName name="Kaiserpfalz">#REF!</definedName>
    <definedName name="Kalbe">#REF!</definedName>
    <definedName name="Kelbra">#REF!</definedName>
    <definedName name="Kemberg">#REF!</definedName>
    <definedName name="Köthen">#REF!</definedName>
    <definedName name="Kuhfelde">#REF!</definedName>
    <definedName name="LanitzHasselTal">#REF!</definedName>
    <definedName name="Laucha">#REF!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0">#REF!</definedName>
    <definedName name="Ta">#REF!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<sst xmlns="http://schemas.openxmlformats.org/spreadsheetml/2006/main" count="248" uniqueCount="128">
  <si>
    <t>241 001</t>
  </si>
  <si>
    <t>Wanderungs-
gewinn (+)
oder 
-verlust  (-)</t>
  </si>
  <si>
    <r>
      <t>Wolfsburg, Stadt</t>
    </r>
    <r>
      <rPr>
        <vertAlign val="superscript"/>
        <sz val="6"/>
        <rFont val="Arial"/>
        <family val="2"/>
      </rPr>
      <t>3)</t>
    </r>
  </si>
  <si>
    <r>
      <t>Goslar</t>
    </r>
    <r>
      <rPr>
        <vertAlign val="superscript"/>
        <sz val="6"/>
        <rFont val="Arial"/>
        <family val="2"/>
      </rPr>
      <t>3)</t>
    </r>
  </si>
  <si>
    <r>
      <t>Helmstedt</t>
    </r>
    <r>
      <rPr>
        <vertAlign val="superscript"/>
        <sz val="6"/>
        <rFont val="Arial"/>
        <family val="2"/>
      </rPr>
      <t>3)</t>
    </r>
  </si>
  <si>
    <r>
      <t>Northeim</t>
    </r>
    <r>
      <rPr>
        <vertAlign val="superscript"/>
        <sz val="6"/>
        <rFont val="Arial"/>
        <family val="2"/>
      </rPr>
      <t>3)</t>
    </r>
  </si>
  <si>
    <r>
      <t>Peine</t>
    </r>
    <r>
      <rPr>
        <vertAlign val="superscript"/>
        <sz val="6"/>
        <rFont val="Arial"/>
        <family val="2"/>
      </rPr>
      <t>3)</t>
    </r>
  </si>
  <si>
    <r>
      <t>Wolfenbüttel</t>
    </r>
    <r>
      <rPr>
        <vertAlign val="superscript"/>
        <sz val="6"/>
        <rFont val="Arial"/>
        <family val="2"/>
      </rPr>
      <t>3)</t>
    </r>
  </si>
  <si>
    <r>
      <t>Göttingen</t>
    </r>
    <r>
      <rPr>
        <vertAlign val="superscript"/>
        <sz val="6"/>
        <rFont val="Arial"/>
        <family val="2"/>
      </rPr>
      <t>3)</t>
    </r>
  </si>
  <si>
    <r>
      <t>Region Hannover</t>
    </r>
    <r>
      <rPr>
        <vertAlign val="superscript"/>
        <sz val="6"/>
        <rFont val="Arial"/>
        <family val="2"/>
      </rPr>
      <t>3)</t>
    </r>
  </si>
  <si>
    <r>
      <t>dar.: Hannover, Lhst.</t>
    </r>
    <r>
      <rPr>
        <vertAlign val="superscript"/>
        <sz val="6"/>
        <rFont val="Arial"/>
        <family val="2"/>
      </rPr>
      <t>2)3)</t>
    </r>
  </si>
  <si>
    <r>
      <t>Diepholz</t>
    </r>
    <r>
      <rPr>
        <vertAlign val="superscript"/>
        <sz val="6"/>
        <rFont val="Arial"/>
        <family val="2"/>
      </rPr>
      <t>3)</t>
    </r>
  </si>
  <si>
    <r>
      <t>Hameln-Pyrmont</t>
    </r>
    <r>
      <rPr>
        <vertAlign val="superscript"/>
        <sz val="6"/>
        <rFont val="Arial"/>
        <family val="2"/>
      </rPr>
      <t>3)</t>
    </r>
  </si>
  <si>
    <r>
      <t>Holzminden</t>
    </r>
    <r>
      <rPr>
        <vertAlign val="superscript"/>
        <sz val="6"/>
        <rFont val="Arial"/>
        <family val="2"/>
      </rPr>
      <t>3)</t>
    </r>
  </si>
  <si>
    <r>
      <t>Nienburg (Weser)</t>
    </r>
    <r>
      <rPr>
        <vertAlign val="superscript"/>
        <sz val="6"/>
        <rFont val="Arial"/>
        <family val="2"/>
      </rPr>
      <t>3)</t>
    </r>
  </si>
  <si>
    <r>
      <t>Schaumburg</t>
    </r>
    <r>
      <rPr>
        <vertAlign val="superscript"/>
        <sz val="6"/>
        <rFont val="Arial"/>
        <family val="2"/>
      </rPr>
      <t>3)</t>
    </r>
  </si>
  <si>
    <r>
      <t>Celle</t>
    </r>
    <r>
      <rPr>
        <vertAlign val="superscript"/>
        <sz val="6"/>
        <rFont val="Arial"/>
        <family val="2"/>
      </rPr>
      <t>3)</t>
    </r>
  </si>
  <si>
    <r>
      <t>Lüneburg</t>
    </r>
    <r>
      <rPr>
        <vertAlign val="superscript"/>
        <sz val="6"/>
        <rFont val="Arial"/>
        <family val="2"/>
      </rPr>
      <t>3)</t>
    </r>
  </si>
  <si>
    <r>
      <t>Osterholz</t>
    </r>
    <r>
      <rPr>
        <vertAlign val="superscript"/>
        <sz val="6"/>
        <rFont val="Arial"/>
        <family val="2"/>
      </rPr>
      <t>3)</t>
    </r>
  </si>
  <si>
    <r>
      <t>Rotenburg (Wümme)</t>
    </r>
    <r>
      <rPr>
        <vertAlign val="superscript"/>
        <sz val="6"/>
        <rFont val="Arial"/>
        <family val="2"/>
      </rPr>
      <t>3)</t>
    </r>
  </si>
  <si>
    <r>
      <t>Heidekreis</t>
    </r>
    <r>
      <rPr>
        <vertAlign val="superscript"/>
        <sz val="6"/>
        <rFont val="Arial"/>
        <family val="2"/>
      </rPr>
      <t>3)</t>
    </r>
  </si>
  <si>
    <r>
      <t>Stade</t>
    </r>
    <r>
      <rPr>
        <vertAlign val="superscript"/>
        <sz val="6"/>
        <rFont val="Arial"/>
        <family val="2"/>
      </rPr>
      <t>3)</t>
    </r>
  </si>
  <si>
    <r>
      <t>Uelzen</t>
    </r>
    <r>
      <rPr>
        <vertAlign val="superscript"/>
        <sz val="6"/>
        <rFont val="Arial"/>
        <family val="2"/>
      </rPr>
      <t>3)</t>
    </r>
  </si>
  <si>
    <r>
      <t>Verden</t>
    </r>
    <r>
      <rPr>
        <vertAlign val="superscript"/>
        <sz val="6"/>
        <rFont val="Arial"/>
        <family val="2"/>
      </rPr>
      <t>3)</t>
    </r>
  </si>
  <si>
    <r>
      <t>Delmenhorst, Stadt</t>
    </r>
    <r>
      <rPr>
        <vertAlign val="superscript"/>
        <sz val="6"/>
        <rFont val="Arial"/>
        <family val="2"/>
      </rPr>
      <t>3)</t>
    </r>
  </si>
  <si>
    <r>
      <t>Emden, Stadt</t>
    </r>
    <r>
      <rPr>
        <vertAlign val="superscript"/>
        <sz val="6"/>
        <rFont val="Arial"/>
        <family val="2"/>
      </rPr>
      <t>3)</t>
    </r>
  </si>
  <si>
    <r>
      <t>Oldenburg (Oldb), Stadt</t>
    </r>
    <r>
      <rPr>
        <vertAlign val="superscript"/>
        <sz val="6"/>
        <rFont val="Arial"/>
        <family val="2"/>
      </rPr>
      <t>3)</t>
    </r>
  </si>
  <si>
    <r>
      <t>Ammerland</t>
    </r>
    <r>
      <rPr>
        <vertAlign val="superscript"/>
        <sz val="6"/>
        <rFont val="Arial"/>
        <family val="2"/>
      </rPr>
      <t>3)</t>
    </r>
  </si>
  <si>
    <r>
      <t>Aurich</t>
    </r>
    <r>
      <rPr>
        <vertAlign val="superscript"/>
        <sz val="6"/>
        <rFont val="Arial"/>
        <family val="2"/>
      </rPr>
      <t>3)</t>
    </r>
  </si>
  <si>
    <r>
      <t>Cloppenburg</t>
    </r>
    <r>
      <rPr>
        <vertAlign val="superscript"/>
        <sz val="6"/>
        <rFont val="Arial"/>
        <family val="2"/>
      </rPr>
      <t>3)</t>
    </r>
  </si>
  <si>
    <r>
      <t>Emsland</t>
    </r>
    <r>
      <rPr>
        <vertAlign val="superscript"/>
        <sz val="6"/>
        <rFont val="Arial"/>
        <family val="2"/>
      </rPr>
      <t>3)</t>
    </r>
  </si>
  <si>
    <r>
      <t>Friesland</t>
    </r>
    <r>
      <rPr>
        <vertAlign val="superscript"/>
        <sz val="6"/>
        <rFont val="Arial"/>
        <family val="2"/>
      </rPr>
      <t>3)</t>
    </r>
  </si>
  <si>
    <r>
      <t>Grafschaft Bentheim</t>
    </r>
    <r>
      <rPr>
        <vertAlign val="superscript"/>
        <sz val="6"/>
        <rFont val="Arial"/>
        <family val="2"/>
      </rPr>
      <t>3)</t>
    </r>
  </si>
  <si>
    <r>
      <t>Oldenburg</t>
    </r>
    <r>
      <rPr>
        <vertAlign val="superscript"/>
        <sz val="6"/>
        <rFont val="Arial"/>
        <family val="2"/>
      </rPr>
      <t>3)</t>
    </r>
  </si>
  <si>
    <r>
      <t>Osnabrück</t>
    </r>
    <r>
      <rPr>
        <vertAlign val="superscript"/>
        <sz val="6"/>
        <rFont val="Arial"/>
        <family val="2"/>
      </rPr>
      <t>3)</t>
    </r>
  </si>
  <si>
    <r>
      <t>Vechta</t>
    </r>
    <r>
      <rPr>
        <vertAlign val="superscript"/>
        <sz val="6"/>
        <rFont val="Arial"/>
        <family val="2"/>
      </rPr>
      <t>3)</t>
    </r>
  </si>
  <si>
    <r>
      <t>Wittmund</t>
    </r>
    <r>
      <rPr>
        <vertAlign val="superscript"/>
        <sz val="6"/>
        <rFont val="Arial"/>
        <family val="2"/>
      </rPr>
      <t>3)</t>
    </r>
  </si>
  <si>
    <r>
      <t>Garbsen, Stadt</t>
    </r>
    <r>
      <rPr>
        <vertAlign val="superscript"/>
        <sz val="6"/>
        <rFont val="Arial"/>
        <family val="2"/>
      </rPr>
      <t>3)</t>
    </r>
  </si>
  <si>
    <r>
      <t>Hameln, Stadt</t>
    </r>
    <r>
      <rPr>
        <vertAlign val="superscript"/>
        <sz val="6"/>
        <rFont val="Arial"/>
        <family val="2"/>
      </rPr>
      <t>3)</t>
    </r>
  </si>
  <si>
    <r>
      <t>Hildesheim, Stadt</t>
    </r>
    <r>
      <rPr>
        <vertAlign val="superscript"/>
        <sz val="6"/>
        <rFont val="Arial"/>
        <family val="2"/>
      </rPr>
      <t>3)</t>
    </r>
  </si>
  <si>
    <r>
      <t>Lüneburg, Hansestadt</t>
    </r>
    <r>
      <rPr>
        <vertAlign val="superscript"/>
        <sz val="6"/>
        <rFont val="Arial"/>
        <family val="2"/>
      </rPr>
      <t>3)</t>
    </r>
  </si>
  <si>
    <r>
      <t>Stade, Hansestadt</t>
    </r>
    <r>
      <rPr>
        <vertAlign val="superscript"/>
        <sz val="6"/>
        <rFont val="Arial"/>
        <family val="2"/>
      </rPr>
      <t>3)</t>
    </r>
  </si>
  <si>
    <r>
      <t>Lingen (Ems), Stadt</t>
    </r>
    <r>
      <rPr>
        <vertAlign val="superscript"/>
        <sz val="6"/>
        <rFont val="Arial"/>
        <family val="2"/>
      </rPr>
      <t>3)</t>
    </r>
  </si>
  <si>
    <r>
      <t>Melle, Stadt</t>
    </r>
    <r>
      <rPr>
        <vertAlign val="superscript"/>
        <sz val="6"/>
        <rFont val="Arial"/>
        <family val="2"/>
      </rPr>
      <t>3)</t>
    </r>
  </si>
  <si>
    <t>Kreisfreie Stadt 
Landkreis 
Statistische Region 
Land</t>
  </si>
  <si>
    <t>Zeilenende</t>
  </si>
  <si>
    <t>Spaltenende</t>
  </si>
  <si>
    <r>
      <t>männlich</t>
    </r>
    <r>
      <rPr>
        <vertAlign val="superscript"/>
        <sz val="6"/>
        <rFont val="Arial"/>
        <family val="2"/>
      </rPr>
      <t>3)</t>
    </r>
  </si>
  <si>
    <t>davon:</t>
  </si>
  <si>
    <r>
      <t>weiblich</t>
    </r>
    <r>
      <rPr>
        <vertAlign val="superscript"/>
        <sz val="6"/>
        <rFont val="Arial"/>
        <family val="2"/>
      </rPr>
      <t>3)</t>
    </r>
    <r>
      <rPr>
        <sz val="6"/>
        <rFont val="Arial"/>
        <family val="2"/>
      </rPr>
      <t xml:space="preserve"> </t>
    </r>
  </si>
  <si>
    <t>3) Gebiet weist eine durch bestandsrelevante Korrektur bedingte Bevölkerungsabnahme/-zunahme auf, dadurch ist die Summe aus Bevölkerungsstand Vormonat, Natürliche Bevölkerungsbewegung und Wanderungen mit dem Bevölkerungsstand aktueller Monat nicht identisch.</t>
  </si>
  <si>
    <t>1) Vorläufiges Ergebnis.</t>
  </si>
  <si>
    <t>2) Spalten 5 bis 7: Wanderungen über Stadtgrenzen.</t>
  </si>
  <si>
    <t>Logo des Landesamtes für Statistik Niedersachsen</t>
  </si>
  <si>
    <t xml:space="preserve">Statistische Berichte
Niedersachsen </t>
  </si>
  <si>
    <t>Landesamt für Statistik
Niedersachsen</t>
  </si>
  <si>
    <t>Niedersachsen-Wappen</t>
  </si>
  <si>
    <t>Tabellenende</t>
  </si>
  <si>
    <r>
      <t xml:space="preserve">                                                                                       Ausgewählte kreisangehörige Städte</t>
    </r>
    <r>
      <rPr>
        <b/>
        <vertAlign val="superscript"/>
        <sz val="6"/>
        <rFont val="Arial"/>
        <family val="2"/>
      </rPr>
      <t>2)</t>
    </r>
  </si>
  <si>
    <r>
      <t>Niedersachsen</t>
    </r>
    <r>
      <rPr>
        <b/>
        <vertAlign val="superscript"/>
        <sz val="6"/>
        <rFont val="Arial"/>
        <family val="2"/>
      </rPr>
      <t>3)</t>
    </r>
  </si>
  <si>
    <r>
      <t>Lüneburg</t>
    </r>
    <r>
      <rPr>
        <b/>
        <vertAlign val="superscript"/>
        <sz val="6"/>
        <rFont val="Arial"/>
        <family val="2"/>
      </rPr>
      <t>3)</t>
    </r>
  </si>
  <si>
    <r>
      <t>Hannover</t>
    </r>
    <r>
      <rPr>
        <b/>
        <vertAlign val="superscript"/>
        <sz val="6"/>
        <rFont val="Arial"/>
        <family val="2"/>
      </rPr>
      <t>3)</t>
    </r>
  </si>
  <si>
    <r>
      <t>Braunschweig</t>
    </r>
    <r>
      <rPr>
        <b/>
        <vertAlign val="superscript"/>
        <sz val="6"/>
        <rFont val="Arial"/>
        <family val="2"/>
      </rPr>
      <t>3)</t>
    </r>
  </si>
  <si>
    <r>
      <t>Weser-Ems</t>
    </r>
    <r>
      <rPr>
        <b/>
        <vertAlign val="superscript"/>
        <sz val="6"/>
        <rFont val="Arial"/>
        <family val="2"/>
      </rPr>
      <t>3)</t>
    </r>
  </si>
  <si>
    <t>Herausgeber</t>
  </si>
  <si>
    <t>Information und Beratung</t>
  </si>
  <si>
    <t>Qualität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</si>
  <si>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</si>
  <si>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</si>
  <si>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
  derung einer Gesamtmasse in sämtliche
  Teilmassen eingeleitet</t>
  </si>
  <si>
    <t>[z] = Angabe fällt später an</t>
  </si>
  <si>
    <t>[u] = Nicht veröffentlicht, weil nicht ausreichend
         genau oder nicht repräsentativ</t>
  </si>
  <si>
    <t>[X] = Nachweis ist nicht sinnvoll, unmöglich oder
           Fragestellung trifft nicht zu</t>
  </si>
  <si>
    <t>[s] = geschätzte Zahl</t>
  </si>
  <si>
    <t>[g] = Zahlenwert unbekannt oder aus 
           Geheimhaltungsgründen nicht veröffentlicht</t>
  </si>
  <si>
    <t>[r] = berichtigte Zahl</t>
  </si>
  <si>
    <t>[0,0] = Mehr als nichts, aber weniger als die Hälfte der 
           kleinsten dargestellten Einheit</t>
  </si>
  <si>
    <t>[p] = vorläufige Zahl</t>
  </si>
  <si>
    <t>[0] = genau Null</t>
  </si>
  <si>
    <t>[D] = Durchschnitt</t>
  </si>
  <si>
    <t>[n] = Nichts vorhanden</t>
  </si>
  <si>
    <t>Zeichenerklärung</t>
  </si>
  <si>
    <t>Natürliche
Bevölkerungs-
bewegung
aufgrund von
Gestorbenen</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</si>
  <si>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</si>
  <si>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</si>
  <si>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t>www.statistik.niedersachsen.de &gt; Veröffentlichungen &gt; Statistische Berichte &gt; A Bevölkerung 
&gt; A I Bevölkerungsstand</t>
  </si>
  <si>
    <t>Der dazugehörige Qualitätsbericht steht Ihnen als kostenfreier Download im Publikationsangebot des
Statistischen Bundesamtes unter dem Thema Umwelt zur Verfügung:</t>
  </si>
  <si>
    <r>
      <rPr>
        <sz val="10"/>
        <rFont val="Arial"/>
        <family val="2"/>
      </rPr>
      <t>Internet:</t>
    </r>
    <r>
      <rPr>
        <sz val="10"/>
        <color rgb="FF0066CC"/>
        <rFont val="Arial"/>
        <family val="2"/>
      </rPr>
      <t xml:space="preserve"> www.statistik.niedersachsen.de</t>
    </r>
  </si>
  <si>
    <t>Landesamt für Statistik Niedersachsen
Postfach 91 07 64
30427 Hannover
V.i.S.d.P.: Simone Lehmann</t>
  </si>
  <si>
    <r>
      <rPr>
        <b/>
        <sz val="10"/>
        <color rgb="FF000000"/>
        <rFont val="Arial"/>
        <family val="2"/>
      </rPr>
      <t>© Landesamt für Statistik Niedersachsen, Hannover 2020.</t>
    </r>
    <r>
      <rPr>
        <sz val="10"/>
        <color indexed="8"/>
        <rFont val="Arial"/>
        <family val="2"/>
      </rPr>
      <t xml:space="preserve">
Vervielfältigung und Verbreitung, auch auszugsweise, mit Quellenangabe gestattet.</t>
    </r>
  </si>
  <si>
    <r>
      <t>Nordhorn, Stadt</t>
    </r>
    <r>
      <rPr>
        <vertAlign val="superscript"/>
        <sz val="6"/>
        <rFont val="Arial"/>
        <family val="2"/>
      </rPr>
      <t>3)</t>
    </r>
  </si>
  <si>
    <t>Langenhagen, Stadt</t>
  </si>
  <si>
    <r>
      <t>Wolfenbüttel, Stadt</t>
    </r>
    <r>
      <rPr>
        <vertAlign val="superscript"/>
        <sz val="6"/>
        <rFont val="Arial"/>
        <family val="2"/>
      </rPr>
      <t>3)</t>
    </r>
  </si>
  <si>
    <r>
      <t>Peine, Stadt</t>
    </r>
    <r>
      <rPr>
        <vertAlign val="superscript"/>
        <sz val="6"/>
        <rFont val="Arial"/>
        <family val="2"/>
      </rPr>
      <t>3)</t>
    </r>
  </si>
  <si>
    <r>
      <t>Leer</t>
    </r>
    <r>
      <rPr>
        <vertAlign val="superscript"/>
        <sz val="6"/>
        <rFont val="Arial"/>
        <family val="2"/>
      </rPr>
      <t>3)</t>
    </r>
  </si>
  <si>
    <t>Lüchow-Dannenberg</t>
  </si>
  <si>
    <r>
      <t>Gifhorn</t>
    </r>
    <r>
      <rPr>
        <vertAlign val="superscript"/>
        <sz val="6"/>
        <rFont val="Arial"/>
        <family val="2"/>
      </rPr>
      <t>3)</t>
    </r>
  </si>
  <si>
    <r>
      <t>Salzgitter, Stadt</t>
    </r>
    <r>
      <rPr>
        <vertAlign val="superscript"/>
        <sz val="6"/>
        <rFont val="Arial"/>
        <family val="2"/>
      </rPr>
      <t>3)</t>
    </r>
  </si>
  <si>
    <t>Bevölkerungs-
zu- (+)
oder 
-abnahme (-) 
insgesamt</t>
  </si>
  <si>
    <t>Wanderungen
über
Kreisgrenzen
von
Fortgezogenen</t>
  </si>
  <si>
    <t>Wanderungen
über
Kreisgrenzen
von
Zugezogenen</t>
  </si>
  <si>
    <t>Geburten-
über-
schuss (+) 
oder 
-defizit (-)</t>
  </si>
  <si>
    <t>Natürliche 
Bevölkerungs-
bewegung
aufgrund von
Lebend-
geborenen</t>
  </si>
  <si>
    <r>
      <rPr>
        <sz val="10"/>
        <rFont val="Arial"/>
        <family val="2"/>
      </rPr>
      <t xml:space="preserve">E-Mail: </t>
    </r>
    <r>
      <rPr>
        <sz val="10"/>
        <color rgb="FF0066CC"/>
        <rFont val="Arial"/>
        <family val="2"/>
      </rPr>
      <t>auskunft@statistik.niedersachsen.de</t>
    </r>
  </si>
  <si>
    <t>Seitenende</t>
  </si>
  <si>
    <t>www.destatis.de &gt;  Menü &gt; Methoden&gt; Qualität &gt; Qualitätsberichte: Mehr erfahren &gt; Gesellschaft und Umwelt
 &gt; Bevölkerung</t>
  </si>
  <si>
    <t>Auskünfte zu dieser Veröffentlichung unter:
Tel.: 0511 9898 - 2134 oder 9898 - 1226</t>
  </si>
  <si>
    <r>
      <rPr>
        <sz val="10"/>
        <rFont val="Arial"/>
        <family val="2"/>
      </rPr>
      <t>E-Mail:</t>
    </r>
    <r>
      <rPr>
        <sz val="10"/>
        <color indexed="12"/>
        <rFont val="Arial"/>
        <family val="2"/>
      </rPr>
      <t xml:space="preserve"> </t>
    </r>
    <r>
      <rPr>
        <sz val="10"/>
        <color rgb="FF0066CC"/>
        <rFont val="Arial"/>
        <family val="2"/>
      </rPr>
      <t>bevoelkerungsbewegung@statistik.niedersachsen.de</t>
    </r>
  </si>
  <si>
    <t>Auskünfte aus allen Bereichen der amtlichen Statistik unter:
Tel.: 0511 9898-1132, -1134
Fax: 0511 9898-991134</t>
  </si>
  <si>
    <t>A I 1 – m  8 / 2020</t>
  </si>
  <si>
    <t>Erscheinungsweise: monatlich
Erschienen im Dezember 2020</t>
  </si>
  <si>
    <t xml:space="preserve">In den nächsten Zeilen befinden sich die Fußzeilen 1 bis 3 </t>
  </si>
  <si>
    <r>
      <t>Cuxhaven, Stadt</t>
    </r>
    <r>
      <rPr>
        <vertAlign val="superscript"/>
        <sz val="6"/>
        <rFont val="Arial"/>
        <family val="2"/>
      </rPr>
      <t>3)</t>
    </r>
  </si>
  <si>
    <t>Celle, Stadt</t>
  </si>
  <si>
    <r>
      <t>Göttingen, Stadt</t>
    </r>
    <r>
      <rPr>
        <vertAlign val="superscript"/>
        <sz val="6"/>
        <rFont val="Arial"/>
        <family val="2"/>
      </rPr>
      <t>3)</t>
    </r>
  </si>
  <si>
    <r>
      <t>Goslar, Stadt</t>
    </r>
    <r>
      <rPr>
        <vertAlign val="superscript"/>
        <sz val="6"/>
        <rFont val="Arial"/>
        <family val="2"/>
      </rPr>
      <t>3)</t>
    </r>
  </si>
  <si>
    <r>
      <t>Wesermarsch</t>
    </r>
    <r>
      <rPr>
        <vertAlign val="superscript"/>
        <sz val="6"/>
        <rFont val="Arial"/>
        <family val="2"/>
      </rPr>
      <t>3)</t>
    </r>
  </si>
  <si>
    <r>
      <t>Wilhelmshaven, Stadt</t>
    </r>
    <r>
      <rPr>
        <vertAlign val="superscript"/>
        <sz val="6"/>
        <rFont val="Arial"/>
        <family val="2"/>
      </rPr>
      <t>3)</t>
    </r>
  </si>
  <si>
    <r>
      <t>Osnabrück, Stadt</t>
    </r>
    <r>
      <rPr>
        <vertAlign val="superscript"/>
        <sz val="6"/>
        <rFont val="Arial"/>
        <family val="2"/>
      </rPr>
      <t>3)</t>
    </r>
  </si>
  <si>
    <t>Harburg</t>
  </si>
  <si>
    <t>Cuxhaven</t>
  </si>
  <si>
    <t>Hildesheim</t>
  </si>
  <si>
    <t>Braunschweig, Stadt</t>
  </si>
  <si>
    <t>Bevölkerungs-
stand am 
31.08.2020</t>
  </si>
  <si>
    <t>Bevölkerungs-
stand am 
01.08.2020</t>
  </si>
  <si>
    <t>Schl. Nr. oder Gliede-
rung</t>
  </si>
  <si>
    <r>
      <t>Bevölkerungsveränderungen in den kreisfreien Städten und Landkreisen im August 2020</t>
    </r>
    <r>
      <rPr>
        <b/>
        <vertAlign val="superscript"/>
        <sz val="9"/>
        <rFont val="Arial"/>
        <family val="2"/>
      </rPr>
      <t>1)</t>
    </r>
  </si>
  <si>
    <t>Bevölkerungsveränderungen in
den kreisfreien Städten und
Landkreisen im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</si>
</sst>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quot;+&quot;#0;&quot;-&quot;#0;&quot;-&quot;"/>
    <numFmt numFmtId="166" formatCode="&quot;+&quot;#\ ##0;&quot;-&quot;#\ ##0;&quot;±0&quot;"/>
    <numFmt numFmtId="167" formatCode="#\ ##0"/>
    <numFmt numFmtId="168" formatCode="0#"/>
    <numFmt numFmtId="169" formatCode="@*."/>
    <numFmt numFmtId="170" formatCode="&quot;+&quot;#0;&quot;[0]&quot;#0;&quot;[0]&quot;"/>
  </numFmts>
  <fonts count="29">
    <font>
      <sz val="10"/>
      <name val="Arial"/>
      <family val="2"/>
    </font>
    <font>
      <sz val="11"/>
      <color theme="1"/>
      <name val="Calibri"/>
      <family val="2"/>
      <scheme val="minor"/>
    </font>
    <font>
      <sz val="6"/>
      <name val="Arial"/>
      <family val="2"/>
    </font>
    <font>
      <vertAlign val="superscript"/>
      <sz val="6"/>
      <name val="Arial"/>
      <family val="2"/>
    </font>
    <font>
      <sz val="6"/>
      <color indexed="10"/>
      <name val="Arial"/>
      <family val="2"/>
    </font>
    <font>
      <b/>
      <sz val="9"/>
      <name val="Arial"/>
      <family val="2"/>
    </font>
    <font>
      <b/>
      <vertAlign val="superscript"/>
      <sz val="9"/>
      <name val="Arial"/>
      <family val="2"/>
    </font>
    <font>
      <sz val="6"/>
      <color theme="0"/>
      <name val="Arial"/>
      <family val="2"/>
    </font>
    <font>
      <sz val="1"/>
      <color theme="0"/>
      <name val="NDSFrutiger 55 Roman"/>
      <family val="2"/>
    </font>
    <font>
      <sz val="18"/>
      <color theme="1"/>
      <name val="NDSFrutiger 55 Roman"/>
      <family val="2"/>
    </font>
    <font>
      <sz val="10"/>
      <color theme="1"/>
      <name val="NDSFrutiger 45 Light"/>
      <family val="2"/>
    </font>
    <font>
      <sz val="1"/>
      <color theme="0"/>
      <name val="Arial"/>
      <family val="2"/>
    </font>
    <font>
      <sz val="10"/>
      <name val="NDSFrutiger 45 Light"/>
      <family val="2"/>
    </font>
    <font>
      <b/>
      <sz val="6"/>
      <name val="Arial"/>
      <family val="2"/>
    </font>
    <font>
      <b/>
      <vertAlign val="superscript"/>
      <sz val="6"/>
      <name val="Arial"/>
      <family val="2"/>
    </font>
    <font>
      <sz val="10"/>
      <color rgb="FF0000FF"/>
      <name val="NDSFrutiger 45 Light"/>
      <family val="2"/>
    </font>
    <font>
      <sz val="10"/>
      <color theme="1"/>
      <name val="NDSFrutiger 55 Roman"/>
      <family val="2"/>
    </font>
    <font>
      <sz val="12"/>
      <color theme="1"/>
      <name val="NDSFrutiger 45 Light"/>
      <family val="2"/>
    </font>
    <font>
      <sz val="10"/>
      <color indexed="12"/>
      <name val="Arial"/>
      <family val="2"/>
    </font>
    <font>
      <sz val="10"/>
      <color theme="1"/>
      <name val="Arial"/>
      <family val="2"/>
    </font>
    <font>
      <sz val="10"/>
      <color rgb="FF0066CC"/>
      <name val="Arial"/>
      <family val="2"/>
    </font>
    <font>
      <b/>
      <sz val="12"/>
      <color theme="1"/>
      <name val="Arial"/>
      <family val="2"/>
    </font>
    <font>
      <sz val="10"/>
      <color indexed="8"/>
      <name val="Arial"/>
      <family val="2"/>
    </font>
    <font>
      <b/>
      <sz val="10"/>
      <color rgb="FF000000"/>
      <name val="Arial"/>
      <family val="2"/>
    </font>
    <font>
      <sz val="20"/>
      <color theme="1"/>
      <name val="Arial"/>
      <family val="2"/>
    </font>
    <font>
      <sz val="12"/>
      <color theme="1"/>
      <name val="Arial"/>
      <family val="2"/>
    </font>
    <font>
      <sz val="18"/>
      <color theme="1"/>
      <name val="Arial"/>
      <family val="2"/>
    </font>
    <font>
      <sz val="10"/>
      <color theme="0"/>
      <name val="Arial"/>
      <family val="2"/>
    </font>
    <font>
      <sz val="10"/>
      <color theme="1"/>
      <name val="Arial"/>
      <family val="2"/>
      <scheme val="minor"/>
    </font>
  </fonts>
  <fills count="2">
    <fill>
      <patternFill/>
    </fill>
    <fill>
      <patternFill patternType="gray125"/>
    </fill>
  </fills>
  <borders count="4">
    <border>
      <left/>
      <right/>
      <top/>
      <bottom/>
      <diagonal/>
    </border>
    <border>
      <left style="thin"/>
      <right/>
      <top style="thin"/>
      <bottom style="thin"/>
    </border>
    <border>
      <left style="thin"/>
      <right style="thin"/>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18" fillId="0" borderId="0" applyNumberFormat="0" applyFill="0" applyBorder="0">
      <alignment/>
      <protection locked="0"/>
    </xf>
    <xf numFmtId="0" fontId="1" fillId="0" borderId="0">
      <alignment/>
      <protection/>
    </xf>
    <xf numFmtId="0" fontId="1" fillId="0" borderId="0">
      <alignment/>
      <protection/>
    </xf>
  </cellStyleXfs>
  <cellXfs count="131">
    <xf numFmtId="0" fontId="0" fillId="0" borderId="0" xfId="0"/>
    <xf numFmtId="0" fontId="7" fillId="0" borderId="0" xfId="20" applyFont="1">
      <alignment/>
      <protection/>
    </xf>
    <xf numFmtId="0" fontId="8" fillId="0" borderId="0" xfId="20" applyFont="1" applyAlignment="1">
      <alignment vertical="top" textRotation="90" wrapText="1"/>
      <protection/>
    </xf>
    <xf numFmtId="0" fontId="1" fillId="0" borderId="0" xfId="20">
      <alignment/>
      <protection/>
    </xf>
    <xf numFmtId="0" fontId="9" fillId="0" borderId="0" xfId="20" applyFont="1" applyAlignment="1">
      <alignment vertical="top"/>
      <protection/>
    </xf>
    <xf numFmtId="0" fontId="10" fillId="0" borderId="0" xfId="20" applyNumberFormat="1" applyFont="1" applyAlignment="1">
      <alignment vertical="top"/>
      <protection/>
    </xf>
    <xf numFmtId="0" fontId="1" fillId="0" borderId="0" xfId="20" applyAlignment="1">
      <alignment horizontal="right"/>
      <protection/>
    </xf>
    <xf numFmtId="0" fontId="1" fillId="0" borderId="0" xfId="20" applyAlignment="1">
      <alignment/>
      <protection/>
    </xf>
    <xf numFmtId="0" fontId="10" fillId="0" borderId="0" xfId="20" applyFont="1" applyAlignment="1">
      <alignment vertical="top"/>
      <protection/>
    </xf>
    <xf numFmtId="0" fontId="10" fillId="0" borderId="0" xfId="20" applyFont="1" applyAlignment="1">
      <alignment horizontal="left" vertical="top"/>
      <protection/>
    </xf>
    <xf numFmtId="0" fontId="9" fillId="0" borderId="0" xfId="20" applyFont="1" applyBorder="1" applyAlignment="1">
      <alignment vertical="top" wrapText="1"/>
      <protection/>
    </xf>
    <xf numFmtId="0" fontId="11" fillId="0" borderId="0" xfId="20" applyFont="1">
      <alignment/>
      <protection/>
    </xf>
    <xf numFmtId="0" fontId="10" fillId="0" borderId="0" xfId="20" applyFont="1" applyBorder="1" applyAlignment="1">
      <alignment horizontal="right" vertical="top"/>
      <protection/>
    </xf>
    <xf numFmtId="169" fontId="10" fillId="0" borderId="0" xfId="20" applyNumberFormat="1" applyFont="1" applyAlignment="1">
      <alignment vertical="top"/>
      <protection/>
    </xf>
    <xf numFmtId="0" fontId="10" fillId="0" borderId="0" xfId="20" applyFont="1" applyAlignment="1">
      <alignment horizontal="right" vertical="top"/>
      <protection/>
    </xf>
    <xf numFmtId="169" fontId="10" fillId="0" borderId="0" xfId="20" applyNumberFormat="1" applyFont="1" applyAlignment="1">
      <alignment vertical="center"/>
      <protection/>
    </xf>
    <xf numFmtId="0" fontId="10" fillId="0" borderId="0" xfId="20" applyFont="1" applyAlignment="1">
      <alignment horizontal="right" vertical="center"/>
      <protection/>
    </xf>
    <xf numFmtId="0" fontId="10" fillId="0" borderId="0" xfId="20" applyFont="1" applyAlignment="1">
      <alignment vertical="center"/>
      <protection/>
    </xf>
    <xf numFmtId="169" fontId="10" fillId="0" borderId="0" xfId="20" applyNumberFormat="1" applyFont="1" applyAlignment="1">
      <alignment/>
      <protection/>
    </xf>
    <xf numFmtId="0" fontId="10" fillId="0" borderId="0" xfId="20" applyFont="1" applyAlignment="1">
      <alignment horizontal="right"/>
      <protection/>
    </xf>
    <xf numFmtId="0" fontId="8" fillId="0" borderId="0" xfId="20" applyFont="1" applyAlignment="1">
      <alignment textRotation="90" wrapText="1"/>
      <protection/>
    </xf>
    <xf numFmtId="0" fontId="10" fillId="0" borderId="0" xfId="20" applyFont="1" applyBorder="1" applyAlignment="1">
      <alignment/>
      <protection/>
    </xf>
    <xf numFmtId="0" fontId="12" fillId="0" borderId="0" xfId="20" applyFont="1" applyAlignment="1">
      <alignment/>
      <protection/>
    </xf>
    <xf numFmtId="0" fontId="0" fillId="0" borderId="0" xfId="21">
      <alignment/>
      <protection/>
    </xf>
    <xf numFmtId="0" fontId="0" fillId="0" borderId="0" xfId="22" applyAlignment="1">
      <alignment horizontal="right"/>
      <protection/>
    </xf>
    <xf numFmtId="0" fontId="0" fillId="0" borderId="0" xfId="22">
      <alignment/>
      <protection/>
    </xf>
    <xf numFmtId="0" fontId="0" fillId="0" borderId="0" xfId="22" applyAlignment="1">
      <alignment/>
      <protection/>
    </xf>
    <xf numFmtId="0" fontId="10" fillId="0" borderId="0" xfId="22" applyFont="1" applyAlignment="1">
      <alignment horizontal="right"/>
      <protection/>
    </xf>
    <xf numFmtId="169" fontId="10" fillId="0" borderId="0" xfId="22" applyNumberFormat="1" applyFont="1" applyAlignment="1">
      <alignment/>
      <protection/>
    </xf>
    <xf numFmtId="0" fontId="0" fillId="0" borderId="0" xfId="22" applyAlignment="1">
      <alignment horizontal="left"/>
      <protection/>
    </xf>
    <xf numFmtId="0" fontId="10" fillId="0" borderId="0" xfId="22" applyFont="1" applyAlignment="1">
      <alignment/>
      <protection/>
    </xf>
    <xf numFmtId="0" fontId="10" fillId="0" borderId="0" xfId="22" applyFont="1" applyAlignment="1">
      <alignment horizontal="left"/>
      <protection/>
    </xf>
    <xf numFmtId="0" fontId="10" fillId="0" borderId="0" xfId="22" applyFont="1" applyAlignment="1">
      <alignment horizontal="right" vertical="center"/>
      <protection/>
    </xf>
    <xf numFmtId="169" fontId="10" fillId="0" borderId="0" xfId="22" applyNumberFormat="1" applyFont="1" applyAlignment="1">
      <alignment vertical="center"/>
      <protection/>
    </xf>
    <xf numFmtId="0" fontId="10" fillId="0" borderId="0" xfId="22" applyFont="1" applyAlignment="1">
      <alignment horizontal="left" vertical="center"/>
      <protection/>
    </xf>
    <xf numFmtId="0" fontId="10" fillId="0" borderId="0" xfId="22" applyFont="1" applyAlignment="1">
      <alignment vertical="center"/>
      <protection/>
    </xf>
    <xf numFmtId="0" fontId="10" fillId="0" borderId="0" xfId="22" applyFont="1">
      <alignment/>
      <protection/>
    </xf>
    <xf numFmtId="0" fontId="10" fillId="0" borderId="0" xfId="22" applyFont="1" applyAlignment="1">
      <alignment horizontal="right" vertical="top"/>
      <protection/>
    </xf>
    <xf numFmtId="169" fontId="10" fillId="0" borderId="0" xfId="22" applyNumberFormat="1" applyFont="1" applyAlignment="1">
      <alignment vertical="top"/>
      <protection/>
    </xf>
    <xf numFmtId="0" fontId="10" fillId="0" borderId="0" xfId="22" applyFont="1" applyAlignment="1">
      <alignment horizontal="left" vertical="top"/>
      <protection/>
    </xf>
    <xf numFmtId="0" fontId="0" fillId="0" borderId="0" xfId="22" applyAlignment="1">
      <alignment horizontal="left" vertical="top"/>
      <protection/>
    </xf>
    <xf numFmtId="169" fontId="10" fillId="0" borderId="0" xfId="22" applyNumberFormat="1" applyFont="1" applyAlignment="1">
      <alignment horizontal="left" vertical="top"/>
      <protection/>
    </xf>
    <xf numFmtId="0" fontId="15" fillId="0" borderId="0" xfId="24" applyFont="1" applyAlignment="1" applyProtection="1">
      <alignment vertical="top" wrapText="1"/>
      <protection/>
    </xf>
    <xf numFmtId="0" fontId="10" fillId="0" borderId="0" xfId="22" applyFont="1" applyAlignment="1">
      <alignment vertical="top"/>
      <protection/>
    </xf>
    <xf numFmtId="0" fontId="12" fillId="0" borderId="0" xfId="22" applyFont="1">
      <alignment/>
      <protection/>
    </xf>
    <xf numFmtId="0" fontId="12" fillId="0" borderId="0" xfId="22" applyFont="1" applyAlignment="1">
      <alignment/>
      <protection/>
    </xf>
    <xf numFmtId="169" fontId="12" fillId="0" borderId="0" xfId="22" applyNumberFormat="1" applyFont="1" applyAlignment="1">
      <alignment vertical="top"/>
      <protection/>
    </xf>
    <xf numFmtId="0" fontId="0" fillId="0" borderId="0" xfId="22" applyAlignment="1">
      <alignment vertical="top"/>
      <protection/>
    </xf>
    <xf numFmtId="0" fontId="17" fillId="0" borderId="0" xfId="22" applyFont="1" applyAlignment="1">
      <alignment vertical="top"/>
      <protection/>
    </xf>
    <xf numFmtId="0" fontId="0" fillId="0" borderId="0" xfId="21" applyAlignment="1">
      <alignment/>
      <protection/>
    </xf>
    <xf numFmtId="0" fontId="10" fillId="0" borderId="0" xfId="22" applyNumberFormat="1" applyFont="1" applyAlignment="1">
      <alignment vertical="top"/>
      <protection/>
    </xf>
    <xf numFmtId="0" fontId="9" fillId="0" borderId="0" xfId="22" applyFont="1" applyAlignment="1">
      <alignment horizontal="right" vertical="top"/>
      <protection/>
    </xf>
    <xf numFmtId="0" fontId="9" fillId="0" borderId="0" xfId="22" applyFont="1" applyAlignment="1">
      <alignment horizontal="left" vertical="top"/>
      <protection/>
    </xf>
    <xf numFmtId="0" fontId="9" fillId="0" borderId="0" xfId="22" applyFont="1" applyAlignment="1">
      <alignment vertical="top"/>
      <protection/>
    </xf>
    <xf numFmtId="0" fontId="19" fillId="0" borderId="0" xfId="21" applyFont="1" applyAlignment="1">
      <alignment horizontal="left"/>
      <protection/>
    </xf>
    <xf numFmtId="0" fontId="0" fillId="0" borderId="0" xfId="22" applyFont="1" applyAlignment="1">
      <alignment/>
      <protection/>
    </xf>
    <xf numFmtId="0" fontId="0" fillId="0" borderId="0" xfId="22" applyFont="1" applyAlignment="1">
      <alignment wrapText="1"/>
      <protection/>
    </xf>
    <xf numFmtId="0" fontId="0" fillId="0" borderId="0" xfId="22" applyFont="1">
      <alignment/>
      <protection/>
    </xf>
    <xf numFmtId="0" fontId="27" fillId="0" borderId="0" xfId="22" applyFont="1" applyAlignment="1">
      <alignment/>
      <protection/>
    </xf>
    <xf numFmtId="0" fontId="27" fillId="0" borderId="0" xfId="22" applyFont="1">
      <alignment/>
      <protection/>
    </xf>
    <xf numFmtId="0" fontId="19" fillId="0" borderId="0" xfId="21" applyFont="1" applyAlignment="1">
      <alignment horizontal="left" wrapText="1"/>
      <protection/>
    </xf>
    <xf numFmtId="49" fontId="10" fillId="0" borderId="0" xfId="26" applyNumberFormat="1" applyFont="1" applyBorder="1" applyAlignment="1">
      <alignment vertical="center"/>
      <protection/>
    </xf>
    <xf numFmtId="169" fontId="10" fillId="0" borderId="0" xfId="26" applyNumberFormat="1" applyFont="1" applyBorder="1" applyAlignment="1">
      <alignment vertical="top"/>
      <protection/>
    </xf>
    <xf numFmtId="0" fontId="10" fillId="0" borderId="0" xfId="26" applyFont="1" applyBorder="1" applyAlignment="1">
      <alignment horizontal="right" vertical="center"/>
      <protection/>
    </xf>
    <xf numFmtId="0" fontId="10" fillId="0" borderId="0" xfId="26" applyFont="1" applyBorder="1" applyAlignment="1">
      <alignment vertical="top" wrapText="1"/>
      <protection/>
    </xf>
    <xf numFmtId="0" fontId="10" fillId="0" borderId="0" xfId="26" applyFont="1" applyBorder="1" applyAlignment="1">
      <alignment horizontal="right"/>
      <protection/>
    </xf>
    <xf numFmtId="0" fontId="10" fillId="0" borderId="0" xfId="26" applyFont="1" applyBorder="1" applyAlignment="1">
      <alignment horizontal="right" wrapText="1"/>
      <protection/>
    </xf>
    <xf numFmtId="0" fontId="10" fillId="0" borderId="0" xfId="26" applyFont="1" applyBorder="1" applyAlignment="1">
      <alignment horizontal="right" vertical="top" wrapText="1"/>
      <protection/>
    </xf>
    <xf numFmtId="49" fontId="10" fillId="0" borderId="0" xfId="26" applyNumberFormat="1" applyFont="1" applyBorder="1" applyAlignment="1">
      <alignment vertical="top" wrapText="1"/>
      <protection/>
    </xf>
    <xf numFmtId="169" fontId="10" fillId="0" borderId="0" xfId="26" applyNumberFormat="1" applyFont="1" applyBorder="1" applyAlignment="1">
      <alignment vertical="top" wrapText="1"/>
      <protection/>
    </xf>
    <xf numFmtId="0" fontId="10" fillId="0" borderId="0" xfId="26" applyFont="1" applyBorder="1" applyAlignment="1">
      <alignment horizontal="right" vertical="top"/>
      <protection/>
    </xf>
    <xf numFmtId="0" fontId="10" fillId="0" borderId="0" xfId="26" applyFont="1" applyBorder="1" applyAlignment="1">
      <alignment vertical="center"/>
      <protection/>
    </xf>
    <xf numFmtId="0" fontId="10" fillId="0" borderId="0" xfId="26" applyFont="1" applyBorder="1" applyAlignment="1">
      <alignment/>
      <protection/>
    </xf>
    <xf numFmtId="0" fontId="10" fillId="0" borderId="0" xfId="26" applyFont="1" applyBorder="1" applyAlignment="1">
      <alignment vertical="top"/>
      <protection/>
    </xf>
    <xf numFmtId="49" fontId="10" fillId="0" borderId="0" xfId="26" applyNumberFormat="1" applyFont="1" applyBorder="1" applyAlignment="1">
      <alignment/>
      <protection/>
    </xf>
    <xf numFmtId="0" fontId="16" fillId="0" borderId="0" xfId="26" applyFont="1" applyBorder="1" applyAlignment="1">
      <alignment vertical="center"/>
      <protection/>
    </xf>
    <xf numFmtId="0" fontId="9" fillId="0" borderId="0" xfId="26" applyFont="1" applyBorder="1" applyAlignment="1">
      <alignment vertical="top" wrapText="1"/>
      <protection/>
    </xf>
    <xf numFmtId="0" fontId="2" fillId="0" borderId="0" xfId="0" applyFont="1" applyFill="1"/>
    <xf numFmtId="0" fontId="7" fillId="0" borderId="0" xfId="0" applyFont="1" applyFill="1"/>
    <xf numFmtId="164" fontId="2" fillId="0" borderId="0" xfId="0" applyNumberFormat="1" applyFont="1" applyFill="1" applyAlignment="1">
      <alignment horizontal="right"/>
    </xf>
    <xf numFmtId="164" fontId="2" fillId="0" borderId="0" xfId="0" applyNumberFormat="1" applyFont="1" applyFill="1"/>
    <xf numFmtId="164" fontId="4" fillId="0" borderId="0" xfId="0" applyNumberFormat="1" applyFont="1" applyFill="1"/>
    <xf numFmtId="0" fontId="4" fillId="0" borderId="0" xfId="0" applyFont="1" applyFill="1"/>
    <xf numFmtId="0" fontId="11" fillId="0" borderId="0" xfId="0" applyFont="1" applyFill="1"/>
    <xf numFmtId="0" fontId="11" fillId="0" borderId="0" xfId="0" applyFont="1" applyFill="1" applyAlignment="1">
      <alignment/>
    </xf>
    <xf numFmtId="170" fontId="2"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167" fontId="2" fillId="0" borderId="0" xfId="0" applyNumberFormat="1" applyFont="1" applyFill="1" applyAlignment="1">
      <alignment horizontal="left"/>
    </xf>
    <xf numFmtId="0" fontId="2" fillId="0" borderId="0" xfId="0" applyFont="1" applyFill="1" applyAlignment="1">
      <alignment vertical="center"/>
    </xf>
    <xf numFmtId="164" fontId="2" fillId="0" borderId="0" xfId="0" applyNumberFormat="1" applyFont="1" applyFill="1" applyAlignment="1">
      <alignment horizontal="right" vertical="center"/>
    </xf>
    <xf numFmtId="166"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7" fillId="0" borderId="0" xfId="0" applyFont="1" applyFill="1" applyAlignment="1">
      <alignment horizontal="right"/>
    </xf>
    <xf numFmtId="0" fontId="2" fillId="0" borderId="0" xfId="0" applyFont="1" applyFill="1" applyAlignment="1">
      <alignment horizontal="right"/>
    </xf>
    <xf numFmtId="164" fontId="13" fillId="0" borderId="0" xfId="0" applyNumberFormat="1" applyFont="1" applyFill="1" applyAlignment="1">
      <alignment horizontal="right" vertical="center"/>
    </xf>
    <xf numFmtId="166" fontId="13" fillId="0" borderId="0" xfId="0" applyNumberFormat="1" applyFont="1" applyFill="1" applyAlignment="1">
      <alignment horizontal="right" vertical="center"/>
    </xf>
    <xf numFmtId="0" fontId="13" fillId="0" borderId="0" xfId="0" applyFont="1" applyFill="1" applyAlignment="1">
      <alignment vertical="center"/>
    </xf>
    <xf numFmtId="168" fontId="7" fillId="0" borderId="0" xfId="0" applyNumberFormat="1" applyFont="1" applyFill="1" applyAlignment="1">
      <alignment horizontal="left" vertical="center"/>
    </xf>
    <xf numFmtId="165" fontId="13" fillId="0" borderId="0" xfId="0" applyNumberFormat="1" applyFont="1" applyFill="1" applyBorder="1" applyAlignment="1">
      <alignment horizontal="right" vertical="center"/>
    </xf>
    <xf numFmtId="0" fontId="13" fillId="0" borderId="0" xfId="0" applyFont="1" applyFill="1" applyAlignment="1">
      <alignment horizontal="left" vertical="center"/>
    </xf>
    <xf numFmtId="0" fontId="2" fillId="0" borderId="0" xfId="0" applyFont="1" applyFill="1" applyAlignment="1">
      <alignment horizontal="left"/>
    </xf>
    <xf numFmtId="165" fontId="13" fillId="0" borderId="0" xfId="0" applyNumberFormat="1" applyFont="1" applyFill="1" applyAlignment="1">
      <alignment horizontal="right" vertical="center"/>
    </xf>
    <xf numFmtId="49"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0" xfId="20" applyFont="1" applyAlignment="1">
      <alignment horizontal="left" indent="24"/>
      <protection/>
    </xf>
    <xf numFmtId="0" fontId="24" fillId="0" borderId="0" xfId="20" applyFont="1" applyAlignment="1">
      <alignment horizontal="left" vertical="top" wrapText="1" indent="11"/>
      <protection/>
    </xf>
    <xf numFmtId="0" fontId="25" fillId="0" borderId="0" xfId="20" applyFont="1" applyAlignment="1">
      <alignment horizontal="left" vertical="top" wrapText="1" indent="25"/>
      <protection/>
    </xf>
    <xf numFmtId="0" fontId="25" fillId="0" borderId="0" xfId="20" applyFont="1" applyAlignment="1">
      <alignment horizontal="left" vertical="top" indent="25"/>
      <protection/>
    </xf>
    <xf numFmtId="0" fontId="25" fillId="0" borderId="0" xfId="20" applyFont="1" applyBorder="1" applyAlignment="1">
      <alignment horizontal="left" indent="25"/>
      <protection/>
    </xf>
    <xf numFmtId="0" fontId="26" fillId="0" borderId="0" xfId="20" applyFont="1" applyAlignment="1">
      <alignment horizontal="left" vertical="top" wrapText="1" indent="25"/>
      <protection/>
    </xf>
    <xf numFmtId="0" fontId="19" fillId="0" borderId="0" xfId="21" applyFont="1" applyAlignment="1">
      <alignment horizontal="left" wrapText="1"/>
      <protection/>
    </xf>
    <xf numFmtId="0" fontId="21" fillId="0" borderId="0" xfId="21" applyFont="1" applyAlignment="1">
      <alignment horizontal="left" vertical="top"/>
      <protection/>
    </xf>
    <xf numFmtId="0" fontId="21" fillId="0" borderId="0" xfId="26" applyFont="1" applyAlignment="1">
      <alignment horizontal="left"/>
      <protection/>
    </xf>
    <xf numFmtId="0" fontId="0" fillId="0" borderId="0" xfId="21" applyAlignment="1">
      <alignment wrapText="1"/>
      <protection/>
    </xf>
    <xf numFmtId="0" fontId="20" fillId="0" borderId="0" xfId="24" applyFont="1" applyAlignment="1" applyProtection="1">
      <alignment horizontal="left" wrapText="1"/>
      <protection/>
    </xf>
    <xf numFmtId="0" fontId="0" fillId="0" borderId="0" xfId="21" applyAlignment="1">
      <alignment horizontal="left" wrapText="1"/>
      <protection/>
    </xf>
    <xf numFmtId="0" fontId="0" fillId="0" borderId="0" xfId="21" applyFill="1" applyAlignment="1">
      <alignment wrapText="1"/>
      <protection/>
    </xf>
    <xf numFmtId="0" fontId="21" fillId="0" borderId="0" xfId="21" applyFont="1" applyAlignment="1">
      <alignment horizontal="left"/>
      <protection/>
    </xf>
    <xf numFmtId="0" fontId="18" fillId="0" borderId="0" xfId="24" applyAlignment="1" applyProtection="1">
      <alignment horizontal="left"/>
      <protection/>
    </xf>
    <xf numFmtId="0" fontId="27" fillId="0" borderId="0" xfId="22" applyFont="1" applyAlignment="1">
      <alignment horizontal="center"/>
      <protection/>
    </xf>
    <xf numFmtId="0" fontId="18" fillId="0" borderId="0" xfId="24" applyAlignment="1" applyProtection="1">
      <alignment horizontal="left" wrapText="1"/>
      <protection/>
    </xf>
    <xf numFmtId="0" fontId="18" fillId="0" borderId="0" xfId="24" applyFont="1" applyAlignment="1" applyProtection="1">
      <alignment horizontal="left" wrapText="1"/>
      <protection/>
    </xf>
    <xf numFmtId="0" fontId="22" fillId="0" borderId="0" xfId="21" applyFont="1" applyAlignment="1">
      <alignment horizontal="left" wrapText="1"/>
      <protection/>
    </xf>
    <xf numFmtId="0" fontId="5" fillId="0" borderId="0" xfId="0" applyFont="1" applyFill="1" applyAlignment="1">
      <alignment horizontal="left" vertical="center"/>
    </xf>
    <xf numFmtId="0" fontId="13" fillId="0" borderId="0" xfId="0" applyFont="1" applyFill="1" applyAlignment="1">
      <alignment horizontal="center" vertical="center"/>
    </xf>
    <xf numFmtId="0" fontId="2" fillId="0" borderId="0" xfId="0" applyFont="1" applyFill="1" applyAlignment="1">
      <alignment horizontal="left" wrapText="1"/>
    </xf>
    <xf numFmtId="0" fontId="7" fillId="0" borderId="0" xfId="0" applyFont="1" applyFill="1" applyAlignment="1">
      <alignment horizontal="left"/>
    </xf>
  </cellXfs>
  <cellStyles count="13">
    <cellStyle name="Normal" xfId="0"/>
    <cellStyle name="Percent" xfId="15"/>
    <cellStyle name="Currency" xfId="16"/>
    <cellStyle name="Currency [0]" xfId="17"/>
    <cellStyle name="Comma" xfId="18"/>
    <cellStyle name="Comma [0]" xfId="19"/>
    <cellStyle name="Standard 2" xfId="20"/>
    <cellStyle name="Standard 3" xfId="21"/>
    <cellStyle name="Standard 6" xfId="22"/>
    <cellStyle name="Standard 4" xfId="23"/>
    <cellStyle name="Link" xfId="24"/>
    <cellStyle name="Standard 4 2" xfId="25"/>
    <cellStyle name="Standard 4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801100"/>
          <a:ext cx="239077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47625</xdr:rowOff>
    </xdr:from>
    <xdr:to>
      <xdr:col>1</xdr:col>
      <xdr:colOff>38100</xdr:colOff>
      <xdr:row>71</xdr:row>
      <xdr:rowOff>47625</xdr:rowOff>
    </xdr:to>
    <xdr:cxnSp macro="">
      <xdr:nvCxnSpPr>
        <xdr:cNvPr id="2" name="Gerader Verbinder 1"/>
        <xdr:cNvCxnSpPr/>
      </xdr:nvCxnSpPr>
      <xdr:spPr>
        <a:xfrm>
          <a:off x="0" y="86106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evolkerung/themenbereich-bevoelkerung-statistische-berichte-172949.html" TargetMode="External" /><Relationship Id="rId2" Type="http://schemas.openxmlformats.org/officeDocument/2006/relationships/hyperlink" Target="https://www.statistik.niedersachsen.de/startseite/" TargetMode="External" /><Relationship Id="rId3" Type="http://schemas.openxmlformats.org/officeDocument/2006/relationships/hyperlink" Target="mailto:auskunft@statistik.niedersachsen.de" TargetMode="External" /><Relationship Id="rId4" Type="http://schemas.openxmlformats.org/officeDocument/2006/relationships/hyperlink" Target="mailto:bevoelkerungsbewegung@statistik.niedersachsen.de"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98A7-AA58-4073-BF96-226ACFACB8B2}">
  <sheetPr>
    <tabColor indexed="9"/>
  </sheetPr>
  <dimension ref="A1:O38"/>
  <sheetViews>
    <sheetView view="pageLayout" zoomScale="70" zoomScalePageLayoutView="70" workbookViewId="0" topLeftCell="A4">
      <selection activeCell="A5" sqref="A5:C5"/>
    </sheetView>
  </sheetViews>
  <sheetFormatPr defaultColWidth="11.28125" defaultRowHeight="15" customHeight="1"/>
  <cols>
    <col min="1" max="1" width="20.57421875" style="3" customWidth="1"/>
    <col min="2" max="2" width="18.421875" style="3" customWidth="1"/>
    <col min="3" max="3" width="51.57421875" style="3" customWidth="1"/>
    <col min="4" max="4" width="2.00390625" style="3" customWidth="1"/>
    <col min="5" max="5" width="4.7109375" style="3" customWidth="1"/>
    <col min="6" max="6" width="3.00390625" style="3" customWidth="1"/>
    <col min="7" max="7" width="4.7109375" style="3" customWidth="1"/>
    <col min="8" max="8" width="3.00390625" style="3" customWidth="1"/>
    <col min="9" max="9" width="4.7109375" style="3" customWidth="1"/>
    <col min="10" max="10" width="3.00390625" style="3" customWidth="1"/>
    <col min="11" max="11" width="4.7109375" style="3" customWidth="1"/>
    <col min="12" max="12" width="3.00390625" style="3" customWidth="1"/>
    <col min="13" max="13" width="4.7109375" style="3" customWidth="1"/>
    <col min="14" max="14" width="2.8515625" style="3" customWidth="1"/>
    <col min="15" max="15" width="4.7109375" style="6" customWidth="1"/>
    <col min="16" max="16384" width="11.28125" style="3" customWidth="1"/>
  </cols>
  <sheetData>
    <row r="1" spans="1:15" ht="60" customHeight="1">
      <c r="A1" s="1" t="s">
        <v>53</v>
      </c>
      <c r="B1" s="109" t="s">
        <v>54</v>
      </c>
      <c r="C1" s="109"/>
      <c r="D1" s="2" t="s">
        <v>45</v>
      </c>
      <c r="E1" s="4"/>
      <c r="F1" s="4"/>
      <c r="G1" s="4"/>
      <c r="H1" s="4"/>
      <c r="I1" s="4"/>
      <c r="J1" s="4"/>
      <c r="K1" s="4"/>
      <c r="L1" s="4"/>
      <c r="M1" s="4"/>
      <c r="N1" s="4"/>
      <c r="O1" s="4"/>
    </row>
    <row r="2" spans="1:14" ht="66.6" customHeight="1">
      <c r="A2" s="110" t="s">
        <v>55</v>
      </c>
      <c r="B2" s="111"/>
      <c r="C2" s="111"/>
      <c r="D2" s="2" t="s">
        <v>45</v>
      </c>
      <c r="E2" s="5"/>
      <c r="F2" s="5"/>
      <c r="G2" s="5"/>
      <c r="H2" s="5"/>
      <c r="I2" s="5"/>
      <c r="J2" s="5"/>
      <c r="K2" s="5"/>
      <c r="L2" s="5"/>
      <c r="M2" s="5"/>
      <c r="N2" s="5"/>
    </row>
    <row r="3" spans="1:15" s="7" customFormat="1" ht="329.85" customHeight="1">
      <c r="A3" s="112" t="s">
        <v>109</v>
      </c>
      <c r="B3" s="112"/>
      <c r="C3" s="112"/>
      <c r="D3" s="20" t="s">
        <v>45</v>
      </c>
      <c r="E3" s="21"/>
      <c r="F3" s="21"/>
      <c r="G3" s="21"/>
      <c r="H3" s="21"/>
      <c r="I3" s="21"/>
      <c r="J3" s="21"/>
      <c r="K3" s="21"/>
      <c r="L3" s="21"/>
      <c r="M3" s="21"/>
      <c r="N3" s="21"/>
      <c r="O3" s="22"/>
    </row>
    <row r="4" spans="1:15" ht="237.9" customHeight="1">
      <c r="A4" s="113" t="s">
        <v>127</v>
      </c>
      <c r="B4" s="113"/>
      <c r="C4" s="113"/>
      <c r="D4" s="2" t="s">
        <v>45</v>
      </c>
      <c r="E4" s="8"/>
      <c r="F4" s="8"/>
      <c r="G4" s="8"/>
      <c r="H4" s="8"/>
      <c r="I4" s="8"/>
      <c r="J4" s="8"/>
      <c r="K4" s="8"/>
      <c r="L4" s="8"/>
      <c r="M4" s="8"/>
      <c r="N4" s="8"/>
      <c r="O4" s="3"/>
    </row>
    <row r="5" spans="1:15" ht="45" customHeight="1">
      <c r="A5" s="108" t="s">
        <v>56</v>
      </c>
      <c r="B5" s="108"/>
      <c r="C5" s="108"/>
      <c r="D5" s="2" t="s">
        <v>45</v>
      </c>
      <c r="E5" s="10"/>
      <c r="F5" s="10"/>
      <c r="G5" s="10"/>
      <c r="H5" s="10"/>
      <c r="I5" s="10"/>
      <c r="J5" s="10"/>
      <c r="K5" s="10"/>
      <c r="L5" s="10"/>
      <c r="M5" s="10"/>
      <c r="N5" s="10"/>
      <c r="O5" s="10"/>
    </row>
    <row r="6" spans="1:15" ht="15" customHeight="1">
      <c r="A6" s="11" t="s">
        <v>46</v>
      </c>
      <c r="B6" s="11" t="s">
        <v>46</v>
      </c>
      <c r="C6" s="11" t="s">
        <v>46</v>
      </c>
      <c r="D6" s="2" t="s">
        <v>57</v>
      </c>
      <c r="E6" s="10"/>
      <c r="F6" s="10"/>
      <c r="G6" s="10"/>
      <c r="H6" s="10"/>
      <c r="I6" s="10"/>
      <c r="J6" s="10"/>
      <c r="K6" s="10"/>
      <c r="L6" s="10"/>
      <c r="M6" s="10"/>
      <c r="N6" s="10"/>
      <c r="O6" s="10"/>
    </row>
    <row r="7" spans="5:15" ht="15" customHeight="1">
      <c r="E7" s="9"/>
      <c r="F7" s="9"/>
      <c r="G7" s="9"/>
      <c r="H7" s="9"/>
      <c r="I7" s="9"/>
      <c r="J7" s="9"/>
      <c r="K7" s="9"/>
      <c r="L7" s="9"/>
      <c r="M7" s="9"/>
      <c r="N7" s="9"/>
      <c r="O7" s="12"/>
    </row>
    <row r="8" spans="5:15" ht="15" customHeight="1">
      <c r="E8" s="13"/>
      <c r="F8" s="13"/>
      <c r="G8" s="13"/>
      <c r="H8" s="13"/>
      <c r="I8" s="13"/>
      <c r="J8" s="13"/>
      <c r="K8" s="13"/>
      <c r="L8" s="13"/>
      <c r="M8" s="13"/>
      <c r="N8" s="13"/>
      <c r="O8" s="14"/>
    </row>
    <row r="10" spans="5:15" ht="15" customHeight="1">
      <c r="E10" s="15"/>
      <c r="F10" s="15"/>
      <c r="G10" s="15"/>
      <c r="H10" s="15"/>
      <c r="I10" s="15"/>
      <c r="J10" s="15"/>
      <c r="K10" s="15"/>
      <c r="L10" s="15"/>
      <c r="M10" s="15"/>
      <c r="N10" s="15"/>
      <c r="O10" s="16"/>
    </row>
    <row r="11" spans="5:14" ht="15" customHeight="1">
      <c r="E11" s="7"/>
      <c r="F11" s="7"/>
      <c r="G11" s="7"/>
      <c r="H11" s="7"/>
      <c r="I11" s="7"/>
      <c r="J11" s="7"/>
      <c r="K11" s="7"/>
      <c r="L11" s="7"/>
      <c r="M11" s="7"/>
      <c r="N11" s="7"/>
    </row>
    <row r="12" spans="5:15" ht="15" customHeight="1">
      <c r="E12" s="15"/>
      <c r="F12" s="15"/>
      <c r="G12" s="15"/>
      <c r="H12" s="15"/>
      <c r="I12" s="15"/>
      <c r="J12" s="15"/>
      <c r="K12" s="15"/>
      <c r="L12" s="15"/>
      <c r="M12" s="15"/>
      <c r="N12" s="15"/>
      <c r="O12" s="16"/>
    </row>
    <row r="13" spans="5:14" ht="15" customHeight="1">
      <c r="E13" s="7"/>
      <c r="F13" s="7"/>
      <c r="G13" s="7"/>
      <c r="H13" s="7"/>
      <c r="I13" s="7"/>
      <c r="J13" s="7"/>
      <c r="K13" s="7"/>
      <c r="L13" s="7"/>
      <c r="M13" s="7"/>
      <c r="N13" s="7"/>
    </row>
    <row r="14" spans="5:15" ht="15" customHeight="1">
      <c r="E14" s="15"/>
      <c r="F14" s="15"/>
      <c r="G14" s="15"/>
      <c r="H14" s="15"/>
      <c r="I14" s="15"/>
      <c r="J14" s="15"/>
      <c r="K14" s="15"/>
      <c r="L14" s="15"/>
      <c r="M14" s="15"/>
      <c r="N14" s="15"/>
      <c r="O14" s="16"/>
    </row>
    <row r="15" spans="5:14" ht="15" customHeight="1">
      <c r="E15" s="7"/>
      <c r="F15" s="7"/>
      <c r="G15" s="7"/>
      <c r="H15" s="7"/>
      <c r="I15" s="7"/>
      <c r="J15" s="7"/>
      <c r="K15" s="7"/>
      <c r="L15" s="7"/>
      <c r="M15" s="7"/>
      <c r="N15" s="7"/>
    </row>
    <row r="16" spans="5:15" ht="15" customHeight="1">
      <c r="E16" s="15"/>
      <c r="F16" s="15"/>
      <c r="G16" s="15"/>
      <c r="H16" s="15"/>
      <c r="I16" s="15"/>
      <c r="J16" s="15"/>
      <c r="K16" s="15"/>
      <c r="L16" s="15"/>
      <c r="M16" s="15"/>
      <c r="N16" s="15"/>
      <c r="O16" s="16"/>
    </row>
    <row r="17" spans="5:14" ht="15" customHeight="1">
      <c r="E17" s="7"/>
      <c r="F17" s="7"/>
      <c r="G17" s="7"/>
      <c r="H17" s="7"/>
      <c r="I17" s="7"/>
      <c r="J17" s="7"/>
      <c r="K17" s="7"/>
      <c r="L17" s="7"/>
      <c r="M17" s="7"/>
      <c r="N17" s="7"/>
    </row>
    <row r="18" spans="5:15" ht="15" customHeight="1">
      <c r="E18" s="15"/>
      <c r="F18" s="15"/>
      <c r="G18" s="15"/>
      <c r="H18" s="15"/>
      <c r="I18" s="15"/>
      <c r="J18" s="15"/>
      <c r="K18" s="15"/>
      <c r="L18" s="15"/>
      <c r="M18" s="15"/>
      <c r="N18" s="15"/>
      <c r="O18" s="16"/>
    </row>
    <row r="19" spans="5:14" ht="15" customHeight="1">
      <c r="E19" s="7"/>
      <c r="F19" s="7"/>
      <c r="G19" s="7"/>
      <c r="H19" s="7"/>
      <c r="I19" s="7"/>
      <c r="J19" s="7"/>
      <c r="K19" s="7"/>
      <c r="L19" s="7"/>
      <c r="M19" s="7"/>
      <c r="N19" s="7"/>
    </row>
    <row r="20" spans="5:15" ht="15" customHeight="1">
      <c r="E20" s="15"/>
      <c r="F20" s="15"/>
      <c r="G20" s="15"/>
      <c r="H20" s="15"/>
      <c r="I20" s="15"/>
      <c r="J20" s="15"/>
      <c r="K20" s="15"/>
      <c r="L20" s="15"/>
      <c r="M20" s="15"/>
      <c r="N20" s="15"/>
      <c r="O20" s="16"/>
    </row>
    <row r="21" spans="5:14" ht="15" customHeight="1">
      <c r="E21" s="7"/>
      <c r="F21" s="7"/>
      <c r="G21" s="7"/>
      <c r="H21" s="7"/>
      <c r="I21" s="7"/>
      <c r="J21" s="7"/>
      <c r="K21" s="7"/>
      <c r="L21" s="7"/>
      <c r="M21" s="7"/>
      <c r="N21" s="7"/>
    </row>
    <row r="22" spans="5:15" ht="15" customHeight="1">
      <c r="E22" s="17"/>
      <c r="F22" s="17"/>
      <c r="G22" s="17"/>
      <c r="H22" s="17"/>
      <c r="I22" s="17"/>
      <c r="J22" s="17"/>
      <c r="K22" s="17"/>
      <c r="L22" s="17"/>
      <c r="M22" s="17"/>
      <c r="N22" s="17"/>
      <c r="O22" s="16"/>
    </row>
    <row r="23" spans="5:15" ht="15" customHeight="1">
      <c r="E23" s="15"/>
      <c r="F23" s="15"/>
      <c r="G23" s="15"/>
      <c r="H23" s="15"/>
      <c r="I23" s="15"/>
      <c r="J23" s="15"/>
      <c r="K23" s="15"/>
      <c r="L23" s="15"/>
      <c r="M23" s="15"/>
      <c r="N23" s="15"/>
      <c r="O23" s="16"/>
    </row>
    <row r="24" spans="5:14" ht="15" customHeight="1">
      <c r="E24" s="7"/>
      <c r="F24" s="7"/>
      <c r="G24" s="7"/>
      <c r="H24" s="7"/>
      <c r="I24" s="7"/>
      <c r="J24" s="7"/>
      <c r="K24" s="7"/>
      <c r="L24" s="7"/>
      <c r="M24" s="7"/>
      <c r="N24" s="7"/>
    </row>
    <row r="26" spans="5:15" ht="15" customHeight="1">
      <c r="E26" s="15"/>
      <c r="F26" s="15"/>
      <c r="G26" s="15"/>
      <c r="H26" s="15"/>
      <c r="I26" s="15"/>
      <c r="J26" s="15"/>
      <c r="K26" s="15"/>
      <c r="L26" s="15"/>
      <c r="M26" s="15"/>
      <c r="N26" s="15"/>
      <c r="O26" s="16"/>
    </row>
    <row r="27" spans="5:14" ht="15" customHeight="1">
      <c r="E27" s="7"/>
      <c r="F27" s="7"/>
      <c r="G27" s="7"/>
      <c r="H27" s="7"/>
      <c r="I27" s="7"/>
      <c r="J27" s="7"/>
      <c r="K27" s="7"/>
      <c r="L27" s="7"/>
      <c r="M27" s="7"/>
      <c r="N27" s="7"/>
    </row>
    <row r="28" spans="5:14" ht="15" customHeight="1">
      <c r="E28" s="17"/>
      <c r="F28" s="17"/>
      <c r="G28" s="17"/>
      <c r="H28" s="17"/>
      <c r="I28" s="17"/>
      <c r="J28" s="17"/>
      <c r="K28" s="17"/>
      <c r="L28" s="17"/>
      <c r="M28" s="17"/>
      <c r="N28" s="17"/>
    </row>
    <row r="29" spans="5:15" ht="15" customHeight="1">
      <c r="E29" s="15"/>
      <c r="F29" s="15"/>
      <c r="G29" s="15"/>
      <c r="H29" s="15"/>
      <c r="I29" s="15"/>
      <c r="J29" s="15"/>
      <c r="K29" s="15"/>
      <c r="L29" s="15"/>
      <c r="M29" s="15"/>
      <c r="N29" s="15"/>
      <c r="O29" s="16"/>
    </row>
    <row r="30" spans="5:14" ht="15" customHeight="1">
      <c r="E30" s="7"/>
      <c r="F30" s="7"/>
      <c r="G30" s="7"/>
      <c r="H30" s="7"/>
      <c r="I30" s="7"/>
      <c r="J30" s="7"/>
      <c r="K30" s="7"/>
      <c r="L30" s="7"/>
      <c r="M30" s="7"/>
      <c r="N30" s="7"/>
    </row>
    <row r="31" spans="5:15" ht="15" customHeight="1">
      <c r="E31" s="15"/>
      <c r="F31" s="15"/>
      <c r="G31" s="15"/>
      <c r="H31" s="15"/>
      <c r="I31" s="15"/>
      <c r="J31" s="15"/>
      <c r="K31" s="15"/>
      <c r="L31" s="15"/>
      <c r="M31" s="15"/>
      <c r="N31" s="15"/>
      <c r="O31" s="16"/>
    </row>
    <row r="32" spans="5:14" ht="15" customHeight="1">
      <c r="E32" s="7"/>
      <c r="F32" s="7"/>
      <c r="G32" s="7"/>
      <c r="H32" s="7"/>
      <c r="I32" s="7"/>
      <c r="J32" s="7"/>
      <c r="K32" s="7"/>
      <c r="L32" s="7"/>
      <c r="M32" s="7"/>
      <c r="N32" s="7"/>
    </row>
    <row r="33" spans="5:15" ht="15" customHeight="1">
      <c r="E33" s="15"/>
      <c r="F33" s="15"/>
      <c r="G33" s="15"/>
      <c r="H33" s="15"/>
      <c r="I33" s="15"/>
      <c r="J33" s="15"/>
      <c r="K33" s="15"/>
      <c r="L33" s="15"/>
      <c r="M33" s="15"/>
      <c r="N33" s="15"/>
      <c r="O33" s="16"/>
    </row>
    <row r="34" spans="5:14" ht="15" customHeight="1">
      <c r="E34" s="7"/>
      <c r="F34" s="7"/>
      <c r="G34" s="7"/>
      <c r="H34" s="7"/>
      <c r="I34" s="7"/>
      <c r="J34" s="7"/>
      <c r="K34" s="7"/>
      <c r="L34" s="7"/>
      <c r="M34" s="7"/>
      <c r="N34" s="7"/>
    </row>
    <row r="35" spans="5:15" ht="15" customHeight="1">
      <c r="E35" s="15"/>
      <c r="F35" s="15"/>
      <c r="G35" s="15"/>
      <c r="H35" s="15"/>
      <c r="I35" s="15"/>
      <c r="J35" s="15"/>
      <c r="K35" s="15"/>
      <c r="L35" s="15"/>
      <c r="M35" s="15"/>
      <c r="N35" s="15"/>
      <c r="O35" s="16"/>
    </row>
    <row r="36" spans="5:14" ht="15" customHeight="1">
      <c r="E36" s="7"/>
      <c r="F36" s="7"/>
      <c r="G36" s="7"/>
      <c r="H36" s="7"/>
      <c r="I36" s="7"/>
      <c r="J36" s="7"/>
      <c r="K36" s="7"/>
      <c r="L36" s="7"/>
      <c r="M36" s="7"/>
      <c r="N36" s="7"/>
    </row>
    <row r="37" spans="5:15" ht="15" customHeight="1">
      <c r="E37" s="18"/>
      <c r="F37" s="18"/>
      <c r="G37" s="18"/>
      <c r="H37" s="18"/>
      <c r="I37" s="18"/>
      <c r="J37" s="18"/>
      <c r="K37" s="18"/>
      <c r="L37" s="18"/>
      <c r="M37" s="18"/>
      <c r="N37" s="18"/>
      <c r="O37" s="19"/>
    </row>
    <row r="38" spans="5:14" ht="15" customHeight="1">
      <c r="E38" s="7"/>
      <c r="F38" s="7"/>
      <c r="G38" s="7"/>
      <c r="H38" s="7"/>
      <c r="I38" s="7"/>
      <c r="J38" s="7"/>
      <c r="K38" s="7"/>
      <c r="L38" s="7"/>
      <c r="M38" s="7"/>
      <c r="N38" s="7"/>
    </row>
  </sheetData>
  <mergeCells count="5">
    <mergeCell ref="A5:C5"/>
    <mergeCell ref="B1:C1"/>
    <mergeCell ref="A2:C2"/>
    <mergeCell ref="A3:C3"/>
    <mergeCell ref="A4:C4"/>
  </mergeCells>
  <printOptions/>
  <pageMargins left="0.5905511811023623" right="0.5905511811023623" top="0.5905511811023623" bottom="0.98425196850393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3636D-8F0F-4E18-BF3C-1969E98A135A}">
  <sheetPr>
    <tabColor indexed="9"/>
  </sheetPr>
  <dimension ref="A1:AT82"/>
  <sheetViews>
    <sheetView zoomScalePageLayoutView="130" workbookViewId="0" topLeftCell="A16">
      <selection activeCell="A22" sqref="A22:B22"/>
    </sheetView>
  </sheetViews>
  <sheetFormatPr defaultColWidth="11.28125" defaultRowHeight="13.5" customHeight="1"/>
  <cols>
    <col min="1" max="1" width="46.00390625" style="25" customWidth="1"/>
    <col min="2" max="2" width="45.140625" style="25" customWidth="1"/>
    <col min="3" max="3" width="4.7109375" style="25" customWidth="1"/>
    <col min="4" max="4" width="3.00390625" style="25" customWidth="1"/>
    <col min="5" max="5" width="4.7109375" style="25" customWidth="1"/>
    <col min="6" max="6" width="3.00390625" style="25" customWidth="1"/>
    <col min="7" max="7" width="4.7109375" style="25" customWidth="1"/>
    <col min="8" max="8" width="3.00390625" style="25" customWidth="1"/>
    <col min="9" max="9" width="4.7109375" style="25" customWidth="1"/>
    <col min="10" max="10" width="3.00390625" style="25" customWidth="1"/>
    <col min="11" max="11" width="4.7109375" style="25" customWidth="1"/>
    <col min="12" max="12" width="3.00390625" style="25" customWidth="1"/>
    <col min="13" max="13" width="4.7109375" style="25" customWidth="1"/>
    <col min="14" max="14" width="3.00390625" style="25" customWidth="1"/>
    <col min="15" max="15" width="4.7109375" style="25" customWidth="1"/>
    <col min="16" max="16" width="3.00390625" style="25" customWidth="1"/>
    <col min="17" max="17" width="4.7109375" style="25" customWidth="1"/>
    <col min="18" max="18" width="3.00390625" style="25" customWidth="1"/>
    <col min="19" max="19" width="4.7109375" style="25" customWidth="1"/>
    <col min="20" max="20" width="3.00390625" style="25" customWidth="1"/>
    <col min="21" max="21" width="4.7109375" style="25" customWidth="1"/>
    <col min="22" max="22" width="2.8515625" style="25" customWidth="1"/>
    <col min="23" max="23" width="4.7109375" style="24" customWidth="1"/>
    <col min="24" max="24" width="4.7109375" style="25" customWidth="1"/>
    <col min="25" max="25" width="3.00390625" style="25" customWidth="1"/>
    <col min="26" max="26" width="4.7109375" style="25" customWidth="1"/>
    <col min="27" max="27" width="3.00390625" style="25" customWidth="1"/>
    <col min="28" max="28" width="4.7109375" style="25" customWidth="1"/>
    <col min="29" max="29" width="3.00390625" style="25" customWidth="1"/>
    <col min="30" max="30" width="4.7109375" style="25" customWidth="1"/>
    <col min="31" max="31" width="3.00390625" style="25" customWidth="1"/>
    <col min="32" max="32" width="4.7109375" style="25" customWidth="1"/>
    <col min="33" max="33" width="3.00390625" style="25" customWidth="1"/>
    <col min="34" max="34" width="4.7109375" style="25" customWidth="1"/>
    <col min="35" max="35" width="3.00390625" style="25" customWidth="1"/>
    <col min="36" max="36" width="4.7109375" style="25" customWidth="1"/>
    <col min="37" max="37" width="3.00390625" style="25" customWidth="1"/>
    <col min="38" max="38" width="4.7109375" style="25" customWidth="1"/>
    <col min="39" max="39" width="3.00390625" style="25" customWidth="1"/>
    <col min="40" max="40" width="4.7109375" style="25" customWidth="1"/>
    <col min="41" max="41" width="3.00390625" style="25" customWidth="1"/>
    <col min="42" max="42" width="4.7109375" style="25" customWidth="1"/>
    <col min="43" max="43" width="3.00390625" style="25" customWidth="1"/>
    <col min="44" max="44" width="4.7109375" style="25" customWidth="1"/>
    <col min="45" max="45" width="2.8515625" style="25" customWidth="1"/>
    <col min="46" max="46" width="4.7109375" style="24" customWidth="1"/>
    <col min="47" max="16384" width="11.28125" style="23" customWidth="1"/>
  </cols>
  <sheetData>
    <row r="1" spans="1:46" ht="22.5" customHeight="1">
      <c r="A1" s="115" t="s">
        <v>81</v>
      </c>
      <c r="B1" s="115"/>
      <c r="C1" s="58" t="s">
        <v>45</v>
      </c>
      <c r="D1" s="26"/>
      <c r="E1" s="26"/>
      <c r="F1" s="26"/>
      <c r="G1" s="26"/>
      <c r="H1" s="26"/>
      <c r="I1" s="26"/>
      <c r="J1" s="26"/>
      <c r="K1" s="26"/>
      <c r="L1" s="26"/>
      <c r="M1" s="26"/>
      <c r="N1" s="26"/>
      <c r="O1" s="26"/>
      <c r="P1" s="26"/>
      <c r="Q1" s="26"/>
      <c r="R1" s="26"/>
      <c r="S1" s="26"/>
      <c r="T1" s="26"/>
      <c r="U1" s="26"/>
      <c r="V1" s="26"/>
      <c r="W1" s="26"/>
      <c r="X1" s="26"/>
      <c r="AG1" s="53"/>
      <c r="AH1" s="53"/>
      <c r="AI1" s="53"/>
      <c r="AJ1" s="53"/>
      <c r="AK1" s="53"/>
      <c r="AL1" s="53"/>
      <c r="AM1" s="53"/>
      <c r="AN1" s="53"/>
      <c r="AO1" s="53"/>
      <c r="AP1" s="53"/>
      <c r="AQ1" s="53"/>
      <c r="AR1" s="53"/>
      <c r="AS1" s="53"/>
      <c r="AT1" s="53"/>
    </row>
    <row r="2" spans="1:46" ht="15" customHeight="1">
      <c r="A2" s="54" t="s">
        <v>80</v>
      </c>
      <c r="B2" s="55" t="s">
        <v>79</v>
      </c>
      <c r="C2" s="58" t="s">
        <v>45</v>
      </c>
      <c r="D2" s="26"/>
      <c r="E2" s="26"/>
      <c r="F2" s="26"/>
      <c r="G2" s="26"/>
      <c r="H2" s="26"/>
      <c r="I2" s="26"/>
      <c r="J2" s="26"/>
      <c r="K2" s="26"/>
      <c r="L2" s="26"/>
      <c r="M2" s="26"/>
      <c r="N2" s="26"/>
      <c r="O2" s="26"/>
      <c r="P2" s="26"/>
      <c r="Q2" s="26"/>
      <c r="R2" s="26"/>
      <c r="S2" s="26"/>
      <c r="T2" s="26"/>
      <c r="U2" s="26"/>
      <c r="V2" s="26"/>
      <c r="W2" s="26"/>
      <c r="X2" s="26"/>
      <c r="AF2" s="52"/>
      <c r="AG2" s="52"/>
      <c r="AH2" s="52"/>
      <c r="AI2" s="52"/>
      <c r="AJ2" s="52"/>
      <c r="AK2" s="52"/>
      <c r="AL2" s="52"/>
      <c r="AM2" s="52"/>
      <c r="AN2" s="52"/>
      <c r="AO2" s="52"/>
      <c r="AP2" s="52"/>
      <c r="AQ2" s="52"/>
      <c r="AR2" s="52"/>
      <c r="AS2" s="52"/>
      <c r="AT2" s="51"/>
    </row>
    <row r="3" spans="1:45" ht="15" customHeight="1">
      <c r="A3" s="54" t="s">
        <v>78</v>
      </c>
      <c r="B3" s="56" t="s">
        <v>77</v>
      </c>
      <c r="C3" s="58" t="s">
        <v>45</v>
      </c>
      <c r="D3" s="26"/>
      <c r="E3" s="26"/>
      <c r="F3" s="26"/>
      <c r="G3" s="26"/>
      <c r="H3" s="26"/>
      <c r="I3" s="26"/>
      <c r="J3" s="26"/>
      <c r="K3" s="26"/>
      <c r="L3" s="26"/>
      <c r="M3" s="26"/>
      <c r="N3" s="26"/>
      <c r="O3" s="26"/>
      <c r="P3" s="26"/>
      <c r="Q3" s="26"/>
      <c r="R3" s="26"/>
      <c r="S3" s="26"/>
      <c r="T3" s="26"/>
      <c r="U3" s="26"/>
      <c r="V3" s="26"/>
      <c r="W3" s="26"/>
      <c r="X3" s="26"/>
      <c r="AF3" s="38"/>
      <c r="AG3" s="38"/>
      <c r="AH3" s="38"/>
      <c r="AI3" s="38"/>
      <c r="AJ3" s="38"/>
      <c r="AK3" s="38"/>
      <c r="AL3" s="38"/>
      <c r="AM3" s="38"/>
      <c r="AN3" s="38"/>
      <c r="AO3" s="38"/>
      <c r="AP3" s="38"/>
      <c r="AQ3" s="38"/>
      <c r="AR3" s="38"/>
      <c r="AS3" s="38"/>
    </row>
    <row r="4" spans="1:45" ht="26.4">
      <c r="A4" s="60" t="s">
        <v>76</v>
      </c>
      <c r="B4" s="55" t="s">
        <v>75</v>
      </c>
      <c r="C4" s="58" t="s">
        <v>45</v>
      </c>
      <c r="D4" s="26"/>
      <c r="E4" s="26"/>
      <c r="F4" s="26"/>
      <c r="G4" s="26"/>
      <c r="H4" s="26"/>
      <c r="I4" s="26"/>
      <c r="J4" s="26"/>
      <c r="K4" s="26"/>
      <c r="L4" s="26"/>
      <c r="M4" s="26"/>
      <c r="N4" s="26"/>
      <c r="O4" s="26"/>
      <c r="P4" s="26"/>
      <c r="Q4" s="26"/>
      <c r="R4" s="26"/>
      <c r="S4" s="26"/>
      <c r="T4" s="26"/>
      <c r="U4" s="26"/>
      <c r="V4" s="26"/>
      <c r="W4" s="26"/>
      <c r="X4" s="26"/>
      <c r="AF4" s="50"/>
      <c r="AG4" s="50"/>
      <c r="AH4" s="50"/>
      <c r="AI4" s="50"/>
      <c r="AJ4" s="50"/>
      <c r="AK4" s="50"/>
      <c r="AL4" s="50"/>
      <c r="AM4" s="50"/>
      <c r="AN4" s="50"/>
      <c r="AO4" s="50"/>
      <c r="AP4" s="50"/>
      <c r="AQ4" s="50"/>
      <c r="AR4" s="50"/>
      <c r="AS4" s="50"/>
    </row>
    <row r="5" spans="1:46" ht="26.4">
      <c r="A5" s="60" t="s">
        <v>74</v>
      </c>
      <c r="B5" s="55" t="s">
        <v>73</v>
      </c>
      <c r="C5" s="58" t="s">
        <v>45</v>
      </c>
      <c r="D5" s="26"/>
      <c r="E5" s="26"/>
      <c r="F5" s="26"/>
      <c r="G5" s="26"/>
      <c r="H5" s="26"/>
      <c r="I5" s="26"/>
      <c r="J5" s="26"/>
      <c r="K5" s="26"/>
      <c r="L5" s="26"/>
      <c r="M5" s="26"/>
      <c r="N5" s="26"/>
      <c r="O5" s="26"/>
      <c r="P5" s="26"/>
      <c r="Q5" s="26"/>
      <c r="R5" s="26"/>
      <c r="S5" s="26"/>
      <c r="T5" s="26"/>
      <c r="U5" s="26"/>
      <c r="V5" s="26"/>
      <c r="W5" s="26"/>
      <c r="X5" s="26"/>
      <c r="AF5" s="38"/>
      <c r="AG5" s="38"/>
      <c r="AH5" s="38"/>
      <c r="AI5" s="38"/>
      <c r="AJ5" s="38"/>
      <c r="AK5" s="38"/>
      <c r="AL5" s="38"/>
      <c r="AM5" s="38"/>
      <c r="AN5" s="38"/>
      <c r="AO5" s="38"/>
      <c r="AP5" s="38"/>
      <c r="AQ5" s="38"/>
      <c r="AR5" s="38"/>
      <c r="AS5" s="38"/>
      <c r="AT5" s="37"/>
    </row>
    <row r="6" spans="1:46" ht="26.4">
      <c r="A6" s="60" t="s">
        <v>72</v>
      </c>
      <c r="B6" s="60" t="s">
        <v>71</v>
      </c>
      <c r="C6" s="58" t="s">
        <v>45</v>
      </c>
      <c r="D6" s="26"/>
      <c r="E6" s="26"/>
      <c r="F6" s="26"/>
      <c r="G6" s="26"/>
      <c r="H6" s="26"/>
      <c r="I6" s="26"/>
      <c r="J6" s="26"/>
      <c r="K6" s="26"/>
      <c r="L6" s="26"/>
      <c r="M6" s="26"/>
      <c r="N6" s="26"/>
      <c r="O6" s="26"/>
      <c r="P6" s="26"/>
      <c r="Q6" s="26"/>
      <c r="R6" s="26"/>
      <c r="S6" s="26"/>
      <c r="T6" s="26"/>
      <c r="U6" s="26"/>
      <c r="V6" s="26"/>
      <c r="W6" s="26"/>
      <c r="X6" s="26"/>
      <c r="AF6" s="38"/>
      <c r="AG6" s="38"/>
      <c r="AH6" s="38"/>
      <c r="AI6" s="38"/>
      <c r="AJ6" s="38"/>
      <c r="AK6" s="38"/>
      <c r="AL6" s="38"/>
      <c r="AM6" s="38"/>
      <c r="AN6" s="38"/>
      <c r="AO6" s="38"/>
      <c r="AP6" s="38"/>
      <c r="AQ6" s="38"/>
      <c r="AR6" s="38"/>
      <c r="AS6" s="38"/>
      <c r="AT6" s="37"/>
    </row>
    <row r="7" spans="1:46" ht="15" customHeight="1">
      <c r="A7" s="60" t="s">
        <v>70</v>
      </c>
      <c r="B7" s="57"/>
      <c r="C7" s="58" t="s">
        <v>45</v>
      </c>
      <c r="D7" s="26"/>
      <c r="E7" s="26"/>
      <c r="F7" s="26"/>
      <c r="G7" s="26"/>
      <c r="H7" s="26"/>
      <c r="I7" s="26"/>
      <c r="J7" s="26"/>
      <c r="K7" s="26"/>
      <c r="L7" s="26"/>
      <c r="M7" s="26"/>
      <c r="N7" s="26"/>
      <c r="O7" s="26"/>
      <c r="P7" s="26"/>
      <c r="Q7" s="26"/>
      <c r="R7" s="26"/>
      <c r="S7" s="26"/>
      <c r="T7" s="26"/>
      <c r="U7" s="26"/>
      <c r="V7" s="26"/>
      <c r="W7" s="26"/>
      <c r="X7" s="26"/>
      <c r="AF7" s="38"/>
      <c r="AG7" s="38"/>
      <c r="AH7" s="38"/>
      <c r="AI7" s="38"/>
      <c r="AJ7" s="38"/>
      <c r="AK7" s="38"/>
      <c r="AL7" s="38"/>
      <c r="AM7" s="38"/>
      <c r="AN7" s="38"/>
      <c r="AO7" s="38"/>
      <c r="AP7" s="38"/>
      <c r="AQ7" s="38"/>
      <c r="AR7" s="38"/>
      <c r="AS7" s="38"/>
      <c r="AT7" s="37"/>
    </row>
    <row r="8" spans="1:46" ht="39.6">
      <c r="A8" s="56" t="s">
        <v>69</v>
      </c>
      <c r="B8" s="56" t="s">
        <v>68</v>
      </c>
      <c r="C8" s="58" t="s">
        <v>45</v>
      </c>
      <c r="D8" s="26"/>
      <c r="E8" s="26"/>
      <c r="F8" s="26"/>
      <c r="G8" s="26"/>
      <c r="H8" s="26"/>
      <c r="I8" s="26"/>
      <c r="J8" s="26"/>
      <c r="K8" s="26"/>
      <c r="L8" s="26"/>
      <c r="M8" s="26"/>
      <c r="N8" s="26"/>
      <c r="O8" s="26"/>
      <c r="P8" s="26"/>
      <c r="Q8" s="26"/>
      <c r="R8" s="26"/>
      <c r="S8" s="26"/>
      <c r="T8" s="26"/>
      <c r="U8" s="26"/>
      <c r="V8" s="26"/>
      <c r="W8" s="26"/>
      <c r="X8" s="26"/>
      <c r="AF8" s="38"/>
      <c r="AG8" s="38"/>
      <c r="AH8" s="38"/>
      <c r="AI8" s="38"/>
      <c r="AJ8" s="38"/>
      <c r="AK8" s="38"/>
      <c r="AL8" s="38"/>
      <c r="AM8" s="38"/>
      <c r="AN8" s="38"/>
      <c r="AO8" s="38"/>
      <c r="AP8" s="38"/>
      <c r="AQ8" s="38"/>
      <c r="AR8" s="38"/>
      <c r="AS8" s="38"/>
      <c r="AT8" s="37"/>
    </row>
    <row r="9" spans="1:46" s="49" customFormat="1" ht="62.25" customHeight="1">
      <c r="A9" s="114" t="s">
        <v>67</v>
      </c>
      <c r="B9" s="114"/>
      <c r="C9" s="58" t="s">
        <v>45</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4"/>
    </row>
    <row r="10" spans="1:46" ht="22.5" customHeight="1">
      <c r="A10" s="116" t="s">
        <v>66</v>
      </c>
      <c r="B10" s="116"/>
      <c r="C10" s="58" t="s">
        <v>45</v>
      </c>
      <c r="D10" s="26"/>
      <c r="E10" s="26"/>
      <c r="F10" s="26"/>
      <c r="G10" s="26"/>
      <c r="H10" s="26"/>
      <c r="I10" s="26"/>
      <c r="J10" s="26"/>
      <c r="K10" s="26"/>
      <c r="L10" s="26"/>
      <c r="M10" s="26"/>
      <c r="N10" s="26"/>
      <c r="O10" s="26"/>
      <c r="P10" s="26"/>
      <c r="Q10" s="26"/>
      <c r="R10" s="26"/>
      <c r="S10" s="26"/>
      <c r="T10" s="26"/>
      <c r="U10" s="26"/>
      <c r="V10" s="26"/>
      <c r="W10" s="26"/>
      <c r="X10" s="26"/>
      <c r="AF10" s="38"/>
      <c r="AG10" s="38"/>
      <c r="AH10" s="38"/>
      <c r="AI10" s="38"/>
      <c r="AJ10" s="38"/>
      <c r="AK10" s="38"/>
      <c r="AL10" s="38"/>
      <c r="AM10" s="38"/>
      <c r="AN10" s="38"/>
      <c r="AO10" s="38"/>
      <c r="AP10" s="38"/>
      <c r="AQ10" s="38"/>
      <c r="AR10" s="38"/>
      <c r="AS10" s="38"/>
      <c r="AT10" s="37"/>
    </row>
    <row r="11" spans="1:45" ht="39.6" customHeight="1">
      <c r="A11" s="117" t="s">
        <v>84</v>
      </c>
      <c r="B11" s="117"/>
      <c r="C11" s="58" t="s">
        <v>45</v>
      </c>
      <c r="D11" s="26"/>
      <c r="E11" s="26"/>
      <c r="F11" s="26"/>
      <c r="G11" s="26"/>
      <c r="H11" s="26"/>
      <c r="I11" s="26"/>
      <c r="J11" s="26"/>
      <c r="K11" s="26"/>
      <c r="L11" s="26"/>
      <c r="M11" s="26"/>
      <c r="N11" s="26"/>
      <c r="O11" s="26"/>
      <c r="P11" s="26"/>
      <c r="Q11" s="26"/>
      <c r="R11" s="26"/>
      <c r="S11" s="26"/>
      <c r="T11" s="26"/>
      <c r="U11" s="26"/>
      <c r="V11" s="26"/>
      <c r="W11" s="26"/>
      <c r="X11" s="26"/>
      <c r="AF11" s="48"/>
      <c r="AG11" s="47"/>
      <c r="AH11" s="47"/>
      <c r="AI11" s="43"/>
      <c r="AJ11" s="43"/>
      <c r="AK11" s="43"/>
      <c r="AL11" s="43"/>
      <c r="AM11" s="43"/>
      <c r="AN11" s="43"/>
      <c r="AO11" s="43"/>
      <c r="AP11" s="43"/>
      <c r="AQ11" s="43"/>
      <c r="AR11" s="43"/>
      <c r="AS11" s="43"/>
    </row>
    <row r="12" spans="1:45" ht="28.35" customHeight="1">
      <c r="A12" s="118" t="s">
        <v>85</v>
      </c>
      <c r="B12" s="118"/>
      <c r="C12" s="58" t="s">
        <v>45</v>
      </c>
      <c r="D12" s="26"/>
      <c r="E12" s="26"/>
      <c r="F12" s="26"/>
      <c r="G12" s="26"/>
      <c r="H12" s="26"/>
      <c r="I12" s="26"/>
      <c r="J12" s="26"/>
      <c r="K12" s="26"/>
      <c r="L12" s="26"/>
      <c r="M12" s="26"/>
      <c r="N12" s="26"/>
      <c r="O12" s="26"/>
      <c r="P12" s="26"/>
      <c r="Q12" s="26"/>
      <c r="R12" s="26"/>
      <c r="S12" s="26"/>
      <c r="T12" s="26"/>
      <c r="U12" s="26"/>
      <c r="V12" s="26"/>
      <c r="W12" s="26"/>
      <c r="X12" s="26"/>
      <c r="AF12" s="48"/>
      <c r="AG12" s="47"/>
      <c r="AH12" s="47"/>
      <c r="AI12" s="43"/>
      <c r="AJ12" s="43"/>
      <c r="AK12" s="43"/>
      <c r="AL12" s="43"/>
      <c r="AM12" s="43"/>
      <c r="AN12" s="43"/>
      <c r="AO12" s="43"/>
      <c r="AP12" s="43"/>
      <c r="AQ12" s="43"/>
      <c r="AR12" s="43"/>
      <c r="AS12" s="43"/>
    </row>
    <row r="13" spans="1:45" ht="14.1" customHeight="1">
      <c r="A13" s="119" t="s">
        <v>83</v>
      </c>
      <c r="B13" s="119"/>
      <c r="C13" s="58" t="s">
        <v>45</v>
      </c>
      <c r="D13" s="26"/>
      <c r="E13" s="26"/>
      <c r="F13" s="26"/>
      <c r="G13" s="26"/>
      <c r="H13" s="26"/>
      <c r="I13" s="26"/>
      <c r="J13" s="26"/>
      <c r="K13" s="26"/>
      <c r="L13" s="26"/>
      <c r="M13" s="26"/>
      <c r="N13" s="26"/>
      <c r="O13" s="26"/>
      <c r="P13" s="26"/>
      <c r="Q13" s="26"/>
      <c r="R13" s="26"/>
      <c r="S13" s="26"/>
      <c r="T13" s="26"/>
      <c r="U13" s="26"/>
      <c r="V13" s="26"/>
      <c r="W13" s="26"/>
      <c r="X13" s="26"/>
      <c r="AF13" s="48"/>
      <c r="AG13" s="47"/>
      <c r="AH13" s="47"/>
      <c r="AI13" s="43"/>
      <c r="AJ13" s="43"/>
      <c r="AK13" s="43"/>
      <c r="AL13" s="43"/>
      <c r="AM13" s="43"/>
      <c r="AN13" s="43"/>
      <c r="AO13" s="43"/>
      <c r="AP13" s="43"/>
      <c r="AQ13" s="43"/>
      <c r="AR13" s="43"/>
      <c r="AS13" s="43"/>
    </row>
    <row r="14" spans="1:46" ht="35.25" customHeight="1">
      <c r="A14" s="120" t="s">
        <v>86</v>
      </c>
      <c r="B14" s="120"/>
      <c r="C14" s="58" t="s">
        <v>45</v>
      </c>
      <c r="D14" s="26"/>
      <c r="E14" s="26"/>
      <c r="F14" s="26"/>
      <c r="G14" s="26"/>
      <c r="H14" s="26"/>
      <c r="I14" s="26"/>
      <c r="J14" s="26"/>
      <c r="K14" s="26"/>
      <c r="L14" s="26"/>
      <c r="M14" s="26"/>
      <c r="N14" s="26"/>
      <c r="O14" s="26"/>
      <c r="P14" s="26"/>
      <c r="Q14" s="26"/>
      <c r="R14" s="26"/>
      <c r="S14" s="26"/>
      <c r="T14" s="26"/>
      <c r="U14" s="26"/>
      <c r="V14" s="26"/>
      <c r="W14" s="26"/>
      <c r="X14" s="26"/>
      <c r="AF14" s="45"/>
      <c r="AG14" s="61"/>
      <c r="AH14" s="61"/>
      <c r="AI14" s="61"/>
      <c r="AJ14" s="61"/>
      <c r="AK14" s="61"/>
      <c r="AL14" s="61"/>
      <c r="AM14" s="61"/>
      <c r="AN14" s="61"/>
      <c r="AO14" s="61"/>
      <c r="AP14" s="61"/>
      <c r="AQ14" s="61"/>
      <c r="AR14" s="61"/>
      <c r="AS14" s="61"/>
      <c r="AT14" s="61"/>
    </row>
    <row r="15" spans="1:46" ht="28.35" customHeight="1">
      <c r="A15" s="118" t="s">
        <v>105</v>
      </c>
      <c r="B15" s="118"/>
      <c r="C15" s="58" t="s">
        <v>45</v>
      </c>
      <c r="D15" s="26"/>
      <c r="E15" s="26"/>
      <c r="F15" s="26"/>
      <c r="G15" s="26"/>
      <c r="H15" s="26"/>
      <c r="I15" s="26"/>
      <c r="J15" s="26"/>
      <c r="K15" s="26"/>
      <c r="L15" s="26"/>
      <c r="M15" s="26"/>
      <c r="N15" s="26"/>
      <c r="O15" s="26"/>
      <c r="P15" s="26"/>
      <c r="Q15" s="26"/>
      <c r="R15" s="26"/>
      <c r="S15" s="26"/>
      <c r="T15" s="26"/>
      <c r="U15" s="26"/>
      <c r="V15" s="26"/>
      <c r="W15" s="26"/>
      <c r="X15" s="26"/>
      <c r="AF15" s="45"/>
      <c r="AG15" s="61"/>
      <c r="AH15" s="61"/>
      <c r="AI15" s="61"/>
      <c r="AJ15" s="61"/>
      <c r="AK15" s="61"/>
      <c r="AL15" s="61"/>
      <c r="AM15" s="61"/>
      <c r="AN15" s="61"/>
      <c r="AO15" s="61"/>
      <c r="AP15" s="61"/>
      <c r="AQ15" s="61"/>
      <c r="AR15" s="61"/>
      <c r="AS15" s="61"/>
      <c r="AT15" s="61"/>
    </row>
    <row r="16" spans="1:46" ht="33.9" customHeight="1">
      <c r="A16" s="121" t="s">
        <v>65</v>
      </c>
      <c r="B16" s="121"/>
      <c r="C16" s="58" t="s">
        <v>45</v>
      </c>
      <c r="D16" s="26"/>
      <c r="E16" s="26"/>
      <c r="F16" s="26"/>
      <c r="G16" s="26"/>
      <c r="H16" s="26"/>
      <c r="I16" s="26"/>
      <c r="J16" s="26"/>
      <c r="K16" s="26"/>
      <c r="L16" s="26"/>
      <c r="M16" s="26"/>
      <c r="N16" s="26"/>
      <c r="O16" s="26"/>
      <c r="P16" s="26"/>
      <c r="Q16" s="26"/>
      <c r="R16" s="26"/>
      <c r="S16" s="26"/>
      <c r="T16" s="26"/>
      <c r="U16" s="26"/>
      <c r="V16" s="26"/>
      <c r="W16" s="26"/>
      <c r="X16" s="26"/>
      <c r="AF16" s="45"/>
      <c r="AG16" s="62"/>
      <c r="AH16" s="62"/>
      <c r="AI16" s="62"/>
      <c r="AJ16" s="62"/>
      <c r="AK16" s="62"/>
      <c r="AL16" s="62"/>
      <c r="AM16" s="62"/>
      <c r="AN16" s="62"/>
      <c r="AO16" s="62"/>
      <c r="AP16" s="62"/>
      <c r="AQ16" s="62"/>
      <c r="AR16" s="62"/>
      <c r="AS16" s="62"/>
      <c r="AT16" s="63"/>
    </row>
    <row r="17" spans="1:46" ht="33" customHeight="1">
      <c r="A17" s="114" t="s">
        <v>106</v>
      </c>
      <c r="B17" s="114"/>
      <c r="C17" s="58" t="s">
        <v>45</v>
      </c>
      <c r="D17" s="26"/>
      <c r="E17" s="26"/>
      <c r="F17" s="26"/>
      <c r="G17" s="26"/>
      <c r="H17" s="26"/>
      <c r="I17" s="26"/>
      <c r="J17" s="26"/>
      <c r="K17" s="26"/>
      <c r="L17" s="26"/>
      <c r="M17" s="26"/>
      <c r="N17" s="26"/>
      <c r="O17" s="26"/>
      <c r="P17" s="26"/>
      <c r="Q17" s="26"/>
      <c r="R17" s="26"/>
      <c r="S17" s="26"/>
      <c r="T17" s="26"/>
      <c r="U17" s="26"/>
      <c r="V17" s="26"/>
      <c r="W17" s="26"/>
      <c r="X17" s="26"/>
      <c r="AF17" s="45"/>
      <c r="AG17" s="45"/>
      <c r="AH17" s="45"/>
      <c r="AI17" s="45"/>
      <c r="AJ17" s="45"/>
      <c r="AK17" s="45"/>
      <c r="AL17" s="45"/>
      <c r="AM17" s="45"/>
      <c r="AN17" s="45"/>
      <c r="AO17" s="45"/>
      <c r="AP17" s="45"/>
      <c r="AQ17" s="45"/>
      <c r="AR17" s="45"/>
      <c r="AS17" s="45"/>
      <c r="AT17" s="44"/>
    </row>
    <row r="18" spans="1:46" ht="13.2" customHeight="1">
      <c r="A18" s="122" t="s">
        <v>107</v>
      </c>
      <c r="B18" s="122"/>
      <c r="C18" s="58" t="s">
        <v>45</v>
      </c>
      <c r="D18" s="26"/>
      <c r="E18" s="26"/>
      <c r="F18" s="26"/>
      <c r="G18" s="26"/>
      <c r="H18" s="26"/>
      <c r="I18" s="26"/>
      <c r="J18" s="26"/>
      <c r="K18" s="26"/>
      <c r="L18" s="26"/>
      <c r="M18" s="26"/>
      <c r="N18" s="26"/>
      <c r="O18" s="26"/>
      <c r="P18" s="26"/>
      <c r="Q18" s="26"/>
      <c r="R18" s="26"/>
      <c r="S18" s="26"/>
      <c r="T18" s="26"/>
      <c r="U18" s="26"/>
      <c r="V18" s="26"/>
      <c r="W18" s="26"/>
      <c r="X18" s="26"/>
      <c r="AF18" s="45"/>
      <c r="AG18" s="45"/>
      <c r="AH18" s="45"/>
      <c r="AI18" s="45"/>
      <c r="AJ18" s="45"/>
      <c r="AK18" s="45"/>
      <c r="AL18" s="45"/>
      <c r="AM18" s="45"/>
      <c r="AN18" s="45"/>
      <c r="AO18" s="45"/>
      <c r="AP18" s="45"/>
      <c r="AQ18" s="45"/>
      <c r="AR18" s="45"/>
      <c r="AS18" s="45"/>
      <c r="AT18" s="44"/>
    </row>
    <row r="19" spans="1:46" ht="48.75" customHeight="1">
      <c r="A19" s="114" t="s">
        <v>108</v>
      </c>
      <c r="B19" s="114"/>
      <c r="C19" s="58" t="s">
        <v>45</v>
      </c>
      <c r="D19" s="26"/>
      <c r="E19" s="26"/>
      <c r="F19" s="26"/>
      <c r="G19" s="26"/>
      <c r="H19" s="26"/>
      <c r="I19" s="26"/>
      <c r="J19" s="26"/>
      <c r="K19" s="26"/>
      <c r="L19" s="26"/>
      <c r="M19" s="26"/>
      <c r="N19" s="26"/>
      <c r="O19" s="26"/>
      <c r="P19" s="26"/>
      <c r="Q19" s="26"/>
      <c r="R19" s="26"/>
      <c r="S19" s="26"/>
      <c r="T19" s="26"/>
      <c r="U19" s="26"/>
      <c r="V19" s="26"/>
      <c r="W19" s="26"/>
      <c r="X19" s="26"/>
      <c r="AF19" s="45"/>
      <c r="AG19" s="64"/>
      <c r="AH19" s="64"/>
      <c r="AI19" s="64"/>
      <c r="AJ19" s="64"/>
      <c r="AK19" s="64"/>
      <c r="AL19" s="64"/>
      <c r="AM19" s="64"/>
      <c r="AN19" s="64"/>
      <c r="AO19" s="64"/>
      <c r="AP19" s="64"/>
      <c r="AQ19" s="64"/>
      <c r="AR19" s="64"/>
      <c r="AS19" s="64"/>
      <c r="AT19" s="65"/>
    </row>
    <row r="20" spans="1:46" ht="13.2" customHeight="1">
      <c r="A20" s="124" t="s">
        <v>103</v>
      </c>
      <c r="B20" s="124"/>
      <c r="C20" s="58" t="s">
        <v>45</v>
      </c>
      <c r="D20" s="26"/>
      <c r="E20" s="26"/>
      <c r="F20" s="26"/>
      <c r="G20" s="26"/>
      <c r="H20" s="26"/>
      <c r="I20" s="26"/>
      <c r="J20" s="26"/>
      <c r="K20" s="26"/>
      <c r="L20" s="26"/>
      <c r="M20" s="26"/>
      <c r="N20" s="26"/>
      <c r="O20" s="26"/>
      <c r="P20" s="26"/>
      <c r="Q20" s="26"/>
      <c r="R20" s="26"/>
      <c r="S20" s="26"/>
      <c r="T20" s="26"/>
      <c r="U20" s="26"/>
      <c r="V20" s="26"/>
      <c r="W20" s="26"/>
      <c r="X20" s="26"/>
      <c r="AF20" s="45"/>
      <c r="AG20" s="64"/>
      <c r="AH20" s="64"/>
      <c r="AI20" s="64"/>
      <c r="AJ20" s="64"/>
      <c r="AK20" s="64"/>
      <c r="AL20" s="64"/>
      <c r="AM20" s="64"/>
      <c r="AN20" s="64"/>
      <c r="AO20" s="64"/>
      <c r="AP20" s="64"/>
      <c r="AQ20" s="64"/>
      <c r="AR20" s="64"/>
      <c r="AS20" s="64"/>
      <c r="AT20" s="65"/>
    </row>
    <row r="21" spans="1:46" ht="13.5" customHeight="1">
      <c r="A21" s="125" t="s">
        <v>87</v>
      </c>
      <c r="B21" s="125"/>
      <c r="C21" s="58" t="s">
        <v>45</v>
      </c>
      <c r="D21" s="26"/>
      <c r="E21" s="26"/>
      <c r="F21" s="26"/>
      <c r="G21" s="26"/>
      <c r="H21" s="26"/>
      <c r="I21" s="26"/>
      <c r="J21" s="26"/>
      <c r="K21" s="26"/>
      <c r="L21" s="26"/>
      <c r="M21" s="26"/>
      <c r="N21" s="26"/>
      <c r="O21" s="26"/>
      <c r="P21" s="26"/>
      <c r="Q21" s="26"/>
      <c r="R21" s="26"/>
      <c r="S21" s="26"/>
      <c r="T21" s="26"/>
      <c r="U21" s="26"/>
      <c r="V21" s="26"/>
      <c r="W21" s="26"/>
      <c r="X21" s="26"/>
      <c r="AF21" s="45"/>
      <c r="AG21" s="64"/>
      <c r="AH21" s="64"/>
      <c r="AI21" s="64"/>
      <c r="AJ21" s="64"/>
      <c r="AK21" s="64"/>
      <c r="AL21" s="64"/>
      <c r="AM21" s="64"/>
      <c r="AN21" s="64"/>
      <c r="AO21" s="64"/>
      <c r="AP21" s="64"/>
      <c r="AQ21" s="64"/>
      <c r="AR21" s="64"/>
      <c r="AS21" s="64"/>
      <c r="AT21" s="65"/>
    </row>
    <row r="22" spans="1:46" ht="28.35" customHeight="1">
      <c r="A22" s="121" t="s">
        <v>64</v>
      </c>
      <c r="B22" s="121"/>
      <c r="C22" s="58" t="s">
        <v>45</v>
      </c>
      <c r="D22" s="26"/>
      <c r="E22" s="26"/>
      <c r="F22" s="26"/>
      <c r="G22" s="26"/>
      <c r="H22" s="26"/>
      <c r="I22" s="26"/>
      <c r="J22" s="26"/>
      <c r="K22" s="26"/>
      <c r="L22" s="26"/>
      <c r="M22" s="26"/>
      <c r="N22" s="26"/>
      <c r="O22" s="26"/>
      <c r="P22" s="26"/>
      <c r="Q22" s="26"/>
      <c r="R22" s="26"/>
      <c r="S22" s="26"/>
      <c r="T22" s="26"/>
      <c r="U22" s="26"/>
      <c r="V22" s="26"/>
      <c r="W22" s="26"/>
      <c r="X22" s="26"/>
      <c r="AF22" s="45"/>
      <c r="AG22" s="46"/>
      <c r="AH22" s="46"/>
      <c r="AI22" s="46"/>
      <c r="AJ22" s="46"/>
      <c r="AK22" s="46"/>
      <c r="AL22" s="46"/>
      <c r="AM22" s="46"/>
      <c r="AN22" s="46"/>
      <c r="AO22" s="46"/>
      <c r="AP22" s="46"/>
      <c r="AQ22" s="46"/>
      <c r="AR22" s="46"/>
      <c r="AS22" s="46"/>
      <c r="AT22" s="66"/>
    </row>
    <row r="23" spans="1:46" ht="53.85" customHeight="1">
      <c r="A23" s="114" t="s">
        <v>88</v>
      </c>
      <c r="B23" s="114"/>
      <c r="C23" s="58" t="s">
        <v>45</v>
      </c>
      <c r="D23" s="26"/>
      <c r="E23" s="26"/>
      <c r="F23" s="26"/>
      <c r="G23" s="26"/>
      <c r="H23" s="26"/>
      <c r="I23" s="26"/>
      <c r="J23" s="26"/>
      <c r="K23" s="26"/>
      <c r="L23" s="26"/>
      <c r="M23" s="26"/>
      <c r="N23" s="26"/>
      <c r="O23" s="26"/>
      <c r="P23" s="26"/>
      <c r="Q23" s="26"/>
      <c r="R23" s="26"/>
      <c r="S23" s="26"/>
      <c r="T23" s="26"/>
      <c r="U23" s="26"/>
      <c r="V23" s="26"/>
      <c r="W23" s="26"/>
      <c r="X23" s="26"/>
      <c r="AF23" s="45"/>
      <c r="AG23" s="45"/>
      <c r="AH23" s="26"/>
      <c r="AI23" s="43"/>
      <c r="AJ23" s="43"/>
      <c r="AK23" s="43"/>
      <c r="AL23" s="43"/>
      <c r="AM23" s="43"/>
      <c r="AN23" s="43"/>
      <c r="AO23" s="43"/>
      <c r="AP23" s="43"/>
      <c r="AQ23" s="43"/>
      <c r="AR23" s="43"/>
      <c r="AS23" s="43"/>
      <c r="AT23" s="67"/>
    </row>
    <row r="24" spans="1:45" ht="31.35" customHeight="1">
      <c r="A24" s="114" t="s">
        <v>110</v>
      </c>
      <c r="B24" s="114"/>
      <c r="C24" s="58" t="s">
        <v>45</v>
      </c>
      <c r="D24" s="26"/>
      <c r="E24" s="26"/>
      <c r="F24" s="26"/>
      <c r="G24" s="26"/>
      <c r="H24" s="26"/>
      <c r="I24" s="26"/>
      <c r="J24" s="26"/>
      <c r="K24" s="26"/>
      <c r="L24" s="26"/>
      <c r="M24" s="26"/>
      <c r="N24" s="26"/>
      <c r="O24" s="26"/>
      <c r="P24" s="26"/>
      <c r="Q24" s="26"/>
      <c r="R24" s="26"/>
      <c r="S24" s="26"/>
      <c r="T24" s="26"/>
      <c r="U24" s="26"/>
      <c r="V24" s="26"/>
      <c r="W24" s="26"/>
      <c r="X24" s="26"/>
      <c r="AF24" s="45"/>
      <c r="AG24" s="68"/>
      <c r="AH24" s="68"/>
      <c r="AI24" s="68"/>
      <c r="AJ24" s="68"/>
      <c r="AK24" s="68"/>
      <c r="AL24" s="68"/>
      <c r="AM24" s="68"/>
      <c r="AN24" s="68"/>
      <c r="AO24" s="68"/>
      <c r="AP24" s="68"/>
      <c r="AQ24" s="68"/>
      <c r="AR24" s="68"/>
      <c r="AS24" s="68"/>
    </row>
    <row r="25" spans="1:46" ht="33.9" customHeight="1">
      <c r="A25" s="126" t="s">
        <v>89</v>
      </c>
      <c r="B25" s="114"/>
      <c r="C25" s="58" t="s">
        <v>45</v>
      </c>
      <c r="D25" s="26"/>
      <c r="E25" s="26"/>
      <c r="F25" s="26"/>
      <c r="G25" s="26"/>
      <c r="H25" s="26"/>
      <c r="I25" s="26"/>
      <c r="J25" s="26"/>
      <c r="K25" s="26"/>
      <c r="L25" s="26"/>
      <c r="M25" s="26"/>
      <c r="N25" s="26"/>
      <c r="O25" s="26"/>
      <c r="P25" s="26"/>
      <c r="Q25" s="26"/>
      <c r="R25" s="26"/>
      <c r="S25" s="26"/>
      <c r="T25" s="26"/>
      <c r="U25" s="26"/>
      <c r="V25" s="26"/>
      <c r="W25" s="26"/>
      <c r="X25" s="26"/>
      <c r="AF25" s="45"/>
      <c r="AG25" s="69"/>
      <c r="AH25" s="69"/>
      <c r="AI25" s="69"/>
      <c r="AJ25" s="69"/>
      <c r="AK25" s="69"/>
      <c r="AL25" s="69"/>
      <c r="AM25" s="69"/>
      <c r="AN25" s="69"/>
      <c r="AO25" s="69"/>
      <c r="AP25" s="69"/>
      <c r="AQ25" s="69"/>
      <c r="AR25" s="69"/>
      <c r="AS25" s="69"/>
      <c r="AT25" s="70"/>
    </row>
    <row r="26" spans="1:46" ht="13.5" customHeight="1">
      <c r="A26" s="123" t="s">
        <v>46</v>
      </c>
      <c r="B26" s="123"/>
      <c r="C26" s="59" t="s">
        <v>104</v>
      </c>
      <c r="D26" s="59"/>
      <c r="E26" s="59"/>
      <c r="I26" s="45"/>
      <c r="J26" s="45"/>
      <c r="K26" s="26"/>
      <c r="L26" s="38"/>
      <c r="M26" s="38"/>
      <c r="N26" s="38"/>
      <c r="O26" s="38"/>
      <c r="P26" s="38"/>
      <c r="Q26" s="38"/>
      <c r="R26" s="38"/>
      <c r="S26" s="38"/>
      <c r="T26" s="38"/>
      <c r="U26" s="38"/>
      <c r="V26" s="38"/>
      <c r="W26" s="44"/>
      <c r="AF26" s="45"/>
      <c r="AG26" s="45"/>
      <c r="AH26" s="26"/>
      <c r="AI26" s="38"/>
      <c r="AJ26" s="38"/>
      <c r="AK26" s="38"/>
      <c r="AL26" s="38"/>
      <c r="AM26" s="38"/>
      <c r="AN26" s="38"/>
      <c r="AO26" s="38"/>
      <c r="AP26" s="38"/>
      <c r="AQ26" s="38"/>
      <c r="AR26" s="38"/>
      <c r="AS26" s="38"/>
      <c r="AT26" s="44"/>
    </row>
    <row r="27" spans="9:46" ht="13.5" customHeight="1">
      <c r="I27" s="45"/>
      <c r="J27" s="69"/>
      <c r="K27" s="69"/>
      <c r="L27" s="69"/>
      <c r="M27" s="69"/>
      <c r="N27" s="69"/>
      <c r="O27" s="69"/>
      <c r="P27" s="69"/>
      <c r="Q27" s="69"/>
      <c r="R27" s="69"/>
      <c r="S27" s="69"/>
      <c r="T27" s="69"/>
      <c r="U27" s="69"/>
      <c r="V27" s="69"/>
      <c r="W27" s="44"/>
      <c r="AF27" s="45"/>
      <c r="AG27" s="69"/>
      <c r="AH27" s="69"/>
      <c r="AI27" s="69"/>
      <c r="AJ27" s="69"/>
      <c r="AK27" s="69"/>
      <c r="AL27" s="69"/>
      <c r="AM27" s="69"/>
      <c r="AN27" s="69"/>
      <c r="AO27" s="69"/>
      <c r="AP27" s="69"/>
      <c r="AQ27" s="69"/>
      <c r="AR27" s="69"/>
      <c r="AS27" s="69"/>
      <c r="AT27" s="44"/>
    </row>
    <row r="28" spans="9:46" ht="13.5" customHeight="1">
      <c r="I28" s="71"/>
      <c r="J28" s="72"/>
      <c r="K28" s="26"/>
      <c r="L28" s="38"/>
      <c r="M28" s="38"/>
      <c r="N28" s="38"/>
      <c r="O28" s="38"/>
      <c r="P28" s="38"/>
      <c r="Q28" s="38"/>
      <c r="R28" s="38"/>
      <c r="S28" s="38"/>
      <c r="T28" s="38"/>
      <c r="U28" s="38"/>
      <c r="V28" s="38"/>
      <c r="W28" s="65"/>
      <c r="AF28" s="71"/>
      <c r="AG28" s="72"/>
      <c r="AH28" s="26"/>
      <c r="AI28" s="38"/>
      <c r="AJ28" s="38"/>
      <c r="AK28" s="38"/>
      <c r="AL28" s="38"/>
      <c r="AM28" s="38"/>
      <c r="AN28" s="38"/>
      <c r="AO28" s="38"/>
      <c r="AP28" s="38"/>
      <c r="AQ28" s="38"/>
      <c r="AR28" s="38"/>
      <c r="AS28" s="38"/>
      <c r="AT28" s="65"/>
    </row>
    <row r="29" spans="9:46" ht="13.5" customHeight="1">
      <c r="I29" s="45"/>
      <c r="J29" s="62"/>
      <c r="K29" s="62"/>
      <c r="L29" s="62"/>
      <c r="M29" s="62"/>
      <c r="N29" s="62"/>
      <c r="O29" s="62"/>
      <c r="P29" s="62"/>
      <c r="Q29" s="62"/>
      <c r="R29" s="62"/>
      <c r="S29" s="62"/>
      <c r="T29" s="62"/>
      <c r="U29" s="62"/>
      <c r="V29" s="62"/>
      <c r="W29" s="65"/>
      <c r="AF29" s="45"/>
      <c r="AG29" s="62"/>
      <c r="AH29" s="62"/>
      <c r="AI29" s="62"/>
      <c r="AJ29" s="62"/>
      <c r="AK29" s="62"/>
      <c r="AL29" s="62"/>
      <c r="AM29" s="62"/>
      <c r="AN29" s="62"/>
      <c r="AO29" s="62"/>
      <c r="AP29" s="62"/>
      <c r="AQ29" s="62"/>
      <c r="AR29" s="62"/>
      <c r="AS29" s="62"/>
      <c r="AT29" s="65"/>
    </row>
    <row r="30" spans="9:46" ht="13.5" customHeight="1">
      <c r="I30" s="45"/>
      <c r="J30" s="45"/>
      <c r="K30" s="26"/>
      <c r="L30" s="38"/>
      <c r="M30" s="38"/>
      <c r="N30" s="38"/>
      <c r="O30" s="38"/>
      <c r="P30" s="38"/>
      <c r="Q30" s="38"/>
      <c r="R30" s="38"/>
      <c r="S30" s="38"/>
      <c r="T30" s="38"/>
      <c r="U30" s="38"/>
      <c r="V30" s="38"/>
      <c r="W30" s="65"/>
      <c r="AF30" s="45"/>
      <c r="AG30" s="45"/>
      <c r="AH30" s="26"/>
      <c r="AI30" s="38"/>
      <c r="AJ30" s="38"/>
      <c r="AK30" s="38"/>
      <c r="AL30" s="38"/>
      <c r="AM30" s="38"/>
      <c r="AN30" s="38"/>
      <c r="AO30" s="38"/>
      <c r="AP30" s="38"/>
      <c r="AQ30" s="38"/>
      <c r="AR30" s="38"/>
      <c r="AS30" s="38"/>
      <c r="AT30" s="65"/>
    </row>
    <row r="31" spans="9:46" ht="13.5" customHeight="1">
      <c r="I31" s="45"/>
      <c r="J31" s="64"/>
      <c r="K31" s="64"/>
      <c r="L31" s="64"/>
      <c r="M31" s="64"/>
      <c r="N31" s="64"/>
      <c r="O31" s="64"/>
      <c r="P31" s="64"/>
      <c r="Q31" s="64"/>
      <c r="R31" s="64"/>
      <c r="S31" s="64"/>
      <c r="T31" s="64"/>
      <c r="U31" s="64"/>
      <c r="V31" s="64"/>
      <c r="W31" s="63"/>
      <c r="AF31" s="45"/>
      <c r="AG31" s="64"/>
      <c r="AH31" s="64"/>
      <c r="AI31" s="64"/>
      <c r="AJ31" s="64"/>
      <c r="AK31" s="64"/>
      <c r="AL31" s="64"/>
      <c r="AM31" s="64"/>
      <c r="AN31" s="64"/>
      <c r="AO31" s="64"/>
      <c r="AP31" s="64"/>
      <c r="AQ31" s="64"/>
      <c r="AR31" s="64"/>
      <c r="AS31" s="64"/>
      <c r="AT31" s="63"/>
    </row>
    <row r="32" spans="9:46" ht="13.5" customHeight="1">
      <c r="I32" s="26"/>
      <c r="J32" s="73"/>
      <c r="K32" s="73"/>
      <c r="L32" s="73"/>
      <c r="M32" s="73"/>
      <c r="N32" s="73"/>
      <c r="O32" s="73"/>
      <c r="P32" s="73"/>
      <c r="Q32" s="73"/>
      <c r="R32" s="73"/>
      <c r="S32" s="73"/>
      <c r="T32" s="73"/>
      <c r="U32" s="73"/>
      <c r="V32" s="73"/>
      <c r="W32" s="44"/>
      <c r="AF32" s="26"/>
      <c r="AG32" s="73"/>
      <c r="AH32" s="73"/>
      <c r="AI32" s="73"/>
      <c r="AJ32" s="73"/>
      <c r="AK32" s="73"/>
      <c r="AL32" s="73"/>
      <c r="AM32" s="73"/>
      <c r="AN32" s="73"/>
      <c r="AO32" s="73"/>
      <c r="AP32" s="73"/>
      <c r="AQ32" s="73"/>
      <c r="AR32" s="73"/>
      <c r="AS32" s="73"/>
      <c r="AT32" s="44"/>
    </row>
    <row r="33" spans="9:46" ht="13.5" customHeight="1">
      <c r="I33" s="26"/>
      <c r="J33" s="62"/>
      <c r="K33" s="62"/>
      <c r="L33" s="62"/>
      <c r="M33" s="62"/>
      <c r="N33" s="62"/>
      <c r="O33" s="62"/>
      <c r="P33" s="62"/>
      <c r="Q33" s="62"/>
      <c r="R33" s="62"/>
      <c r="S33" s="62"/>
      <c r="T33" s="62"/>
      <c r="U33" s="62"/>
      <c r="V33" s="62"/>
      <c r="W33" s="63"/>
      <c r="AF33" s="26"/>
      <c r="AG33" s="62"/>
      <c r="AH33" s="62"/>
      <c r="AI33" s="62"/>
      <c r="AJ33" s="62"/>
      <c r="AK33" s="62"/>
      <c r="AL33" s="62"/>
      <c r="AM33" s="62"/>
      <c r="AN33" s="62"/>
      <c r="AO33" s="62"/>
      <c r="AP33" s="62"/>
      <c r="AQ33" s="62"/>
      <c r="AR33" s="62"/>
      <c r="AS33" s="62"/>
      <c r="AT33" s="63"/>
    </row>
    <row r="34" spans="9:46" ht="13.5" customHeight="1">
      <c r="I34" s="71"/>
      <c r="J34" s="74"/>
      <c r="K34" s="26"/>
      <c r="L34" s="43"/>
      <c r="M34" s="43"/>
      <c r="N34" s="43"/>
      <c r="O34" s="43"/>
      <c r="P34" s="43"/>
      <c r="Q34" s="43"/>
      <c r="R34" s="43"/>
      <c r="S34" s="43"/>
      <c r="T34" s="43"/>
      <c r="U34" s="43"/>
      <c r="V34" s="43"/>
      <c r="W34" s="25"/>
      <c r="AF34" s="71"/>
      <c r="AG34" s="74"/>
      <c r="AH34" s="26"/>
      <c r="AI34" s="43"/>
      <c r="AJ34" s="43"/>
      <c r="AK34" s="43"/>
      <c r="AL34" s="43"/>
      <c r="AM34" s="43"/>
      <c r="AN34" s="43"/>
      <c r="AO34" s="43"/>
      <c r="AP34" s="43"/>
      <c r="AQ34" s="43"/>
      <c r="AR34" s="43"/>
      <c r="AS34" s="43"/>
      <c r="AT34" s="25"/>
    </row>
    <row r="35" spans="9:46" ht="13.5" customHeight="1">
      <c r="I35" s="75"/>
      <c r="J35" s="72"/>
      <c r="K35" s="26"/>
      <c r="L35" s="38"/>
      <c r="M35" s="38"/>
      <c r="N35" s="38"/>
      <c r="O35" s="38"/>
      <c r="P35" s="38"/>
      <c r="Q35" s="38"/>
      <c r="R35" s="38"/>
      <c r="S35" s="38"/>
      <c r="T35" s="38"/>
      <c r="U35" s="38"/>
      <c r="V35" s="38"/>
      <c r="W35" s="65"/>
      <c r="AF35" s="75"/>
      <c r="AG35" s="72"/>
      <c r="AH35" s="26"/>
      <c r="AI35" s="38"/>
      <c r="AJ35" s="38"/>
      <c r="AK35" s="38"/>
      <c r="AL35" s="38"/>
      <c r="AM35" s="38"/>
      <c r="AN35" s="38"/>
      <c r="AO35" s="38"/>
      <c r="AP35" s="38"/>
      <c r="AQ35" s="38"/>
      <c r="AR35" s="38"/>
      <c r="AS35" s="38"/>
      <c r="AT35" s="65"/>
    </row>
    <row r="36" spans="9:46" ht="13.5" customHeight="1">
      <c r="I36" s="64"/>
      <c r="J36" s="64"/>
      <c r="K36" s="64"/>
      <c r="L36" s="64"/>
      <c r="M36" s="64"/>
      <c r="N36" s="64"/>
      <c r="O36" s="64"/>
      <c r="P36" s="64"/>
      <c r="Q36" s="64"/>
      <c r="R36" s="64"/>
      <c r="S36" s="64"/>
      <c r="T36" s="64"/>
      <c r="U36" s="64"/>
      <c r="V36" s="64"/>
      <c r="W36" s="64"/>
      <c r="AF36" s="64"/>
      <c r="AG36" s="64"/>
      <c r="AH36" s="64"/>
      <c r="AI36" s="64"/>
      <c r="AJ36" s="64"/>
      <c r="AK36" s="64"/>
      <c r="AL36" s="64"/>
      <c r="AM36" s="64"/>
      <c r="AN36" s="64"/>
      <c r="AO36" s="64"/>
      <c r="AP36" s="64"/>
      <c r="AQ36" s="64"/>
      <c r="AR36" s="64"/>
      <c r="AS36" s="64"/>
      <c r="AT36" s="64"/>
    </row>
    <row r="37" spans="9:46" ht="13.5" customHeight="1">
      <c r="I37" s="64"/>
      <c r="J37" s="64"/>
      <c r="K37" s="64"/>
      <c r="L37" s="64"/>
      <c r="M37" s="64"/>
      <c r="N37" s="64"/>
      <c r="O37" s="64"/>
      <c r="P37" s="64"/>
      <c r="Q37" s="64"/>
      <c r="R37" s="64"/>
      <c r="S37" s="64"/>
      <c r="T37" s="64"/>
      <c r="U37" s="64"/>
      <c r="V37" s="64"/>
      <c r="W37" s="64"/>
      <c r="AF37" s="64"/>
      <c r="AG37" s="64"/>
      <c r="AH37" s="64"/>
      <c r="AI37" s="64"/>
      <c r="AJ37" s="64"/>
      <c r="AK37" s="64"/>
      <c r="AL37" s="64"/>
      <c r="AM37" s="64"/>
      <c r="AN37" s="64"/>
      <c r="AO37" s="64"/>
      <c r="AP37" s="64"/>
      <c r="AQ37" s="64"/>
      <c r="AR37" s="64"/>
      <c r="AS37" s="64"/>
      <c r="AT37" s="64"/>
    </row>
    <row r="38" spans="9:46" ht="13.5" customHeight="1">
      <c r="I38" s="64"/>
      <c r="J38" s="64"/>
      <c r="K38" s="64"/>
      <c r="L38" s="64"/>
      <c r="M38" s="64"/>
      <c r="N38" s="64"/>
      <c r="O38" s="64"/>
      <c r="P38" s="64"/>
      <c r="Q38" s="64"/>
      <c r="R38" s="64"/>
      <c r="S38" s="64"/>
      <c r="T38" s="64"/>
      <c r="U38" s="64"/>
      <c r="V38" s="64"/>
      <c r="W38" s="64"/>
      <c r="AF38" s="64"/>
      <c r="AG38" s="64"/>
      <c r="AH38" s="64"/>
      <c r="AI38" s="64"/>
      <c r="AJ38" s="64"/>
      <c r="AK38" s="64"/>
      <c r="AL38" s="64"/>
      <c r="AM38" s="64"/>
      <c r="AN38" s="64"/>
      <c r="AO38" s="64"/>
      <c r="AP38" s="64"/>
      <c r="AQ38" s="64"/>
      <c r="AR38" s="64"/>
      <c r="AS38" s="64"/>
      <c r="AT38" s="64"/>
    </row>
    <row r="39" spans="9:46" ht="13.5" customHeight="1">
      <c r="I39" s="64"/>
      <c r="J39" s="64"/>
      <c r="K39" s="64"/>
      <c r="L39" s="64"/>
      <c r="M39" s="76"/>
      <c r="N39" s="76"/>
      <c r="O39" s="76"/>
      <c r="P39" s="76"/>
      <c r="Q39" s="76"/>
      <c r="R39" s="76"/>
      <c r="S39" s="76"/>
      <c r="T39" s="76"/>
      <c r="U39" s="76"/>
      <c r="V39" s="76"/>
      <c r="W39" s="76"/>
      <c r="AF39" s="64"/>
      <c r="AG39" s="64"/>
      <c r="AH39" s="64"/>
      <c r="AI39" s="64"/>
      <c r="AJ39" s="76"/>
      <c r="AK39" s="76"/>
      <c r="AL39" s="76"/>
      <c r="AM39" s="76"/>
      <c r="AN39" s="76"/>
      <c r="AO39" s="76"/>
      <c r="AP39" s="76"/>
      <c r="AQ39" s="76"/>
      <c r="AR39" s="76"/>
      <c r="AS39" s="76"/>
      <c r="AT39" s="76"/>
    </row>
    <row r="40" spans="9:46" ht="13.5" customHeight="1">
      <c r="I40" s="64"/>
      <c r="J40" s="64"/>
      <c r="K40" s="64"/>
      <c r="L40" s="64"/>
      <c r="M40" s="76"/>
      <c r="N40" s="76"/>
      <c r="O40" s="76"/>
      <c r="P40" s="76"/>
      <c r="Q40" s="76"/>
      <c r="R40" s="76"/>
      <c r="S40" s="76"/>
      <c r="T40" s="76"/>
      <c r="U40" s="76"/>
      <c r="V40" s="76"/>
      <c r="W40" s="76"/>
      <c r="AF40" s="64"/>
      <c r="AG40" s="64"/>
      <c r="AH40" s="64"/>
      <c r="AI40" s="64"/>
      <c r="AJ40" s="76"/>
      <c r="AK40" s="76"/>
      <c r="AL40" s="76"/>
      <c r="AM40" s="76"/>
      <c r="AN40" s="76"/>
      <c r="AO40" s="76"/>
      <c r="AP40" s="76"/>
      <c r="AQ40" s="76"/>
      <c r="AR40" s="76"/>
      <c r="AS40" s="76"/>
      <c r="AT40" s="76"/>
    </row>
    <row r="41" spans="13:46" ht="13.5" customHeight="1">
      <c r="M41" s="76"/>
      <c r="N41" s="76"/>
      <c r="O41" s="76"/>
      <c r="P41" s="76"/>
      <c r="Q41" s="76"/>
      <c r="R41" s="76"/>
      <c r="S41" s="76"/>
      <c r="T41" s="76"/>
      <c r="U41" s="76"/>
      <c r="V41" s="76"/>
      <c r="W41" s="76"/>
      <c r="AJ41" s="76"/>
      <c r="AK41" s="76"/>
      <c r="AL41" s="76"/>
      <c r="AM41" s="76"/>
      <c r="AN41" s="76"/>
      <c r="AO41" s="76"/>
      <c r="AP41" s="76"/>
      <c r="AQ41" s="76"/>
      <c r="AR41" s="76"/>
      <c r="AS41" s="76"/>
      <c r="AT41" s="76"/>
    </row>
    <row r="42" spans="9:46" ht="13.5" customHeight="1">
      <c r="I42" s="75"/>
      <c r="M42" s="76"/>
      <c r="N42" s="76"/>
      <c r="O42" s="76"/>
      <c r="P42" s="76"/>
      <c r="Q42" s="76"/>
      <c r="R42" s="76"/>
      <c r="S42" s="76"/>
      <c r="T42" s="76"/>
      <c r="U42" s="76"/>
      <c r="V42" s="76"/>
      <c r="W42" s="76"/>
      <c r="AF42" s="75"/>
      <c r="AJ42" s="76"/>
      <c r="AK42" s="76"/>
      <c r="AL42" s="76"/>
      <c r="AM42" s="76"/>
      <c r="AN42" s="76"/>
      <c r="AO42" s="76"/>
      <c r="AP42" s="76"/>
      <c r="AQ42" s="76"/>
      <c r="AR42" s="76"/>
      <c r="AS42" s="76"/>
      <c r="AT42" s="76"/>
    </row>
    <row r="43" spans="9:46" ht="13.5" customHeight="1">
      <c r="I43" s="42"/>
      <c r="J43" s="42"/>
      <c r="K43" s="42"/>
      <c r="L43" s="42"/>
      <c r="M43" s="76"/>
      <c r="N43" s="76"/>
      <c r="O43" s="76"/>
      <c r="P43" s="76"/>
      <c r="Q43" s="76"/>
      <c r="R43" s="76"/>
      <c r="S43" s="76"/>
      <c r="T43" s="76"/>
      <c r="U43" s="76"/>
      <c r="V43" s="76"/>
      <c r="W43" s="76"/>
      <c r="AF43" s="42"/>
      <c r="AG43" s="42"/>
      <c r="AH43" s="42"/>
      <c r="AI43" s="42"/>
      <c r="AJ43" s="76"/>
      <c r="AK43" s="76"/>
      <c r="AL43" s="76"/>
      <c r="AM43" s="76"/>
      <c r="AN43" s="76"/>
      <c r="AO43" s="76"/>
      <c r="AP43" s="76"/>
      <c r="AQ43" s="76"/>
      <c r="AR43" s="76"/>
      <c r="AS43" s="76"/>
      <c r="AT43" s="76"/>
    </row>
    <row r="44" spans="9:46" ht="13.5" customHeight="1">
      <c r="I44" s="42"/>
      <c r="J44" s="42"/>
      <c r="K44" s="42"/>
      <c r="L44" s="42"/>
      <c r="M44" s="76"/>
      <c r="N44" s="76"/>
      <c r="O44" s="76"/>
      <c r="P44" s="76"/>
      <c r="Q44" s="76"/>
      <c r="R44" s="76"/>
      <c r="S44" s="76"/>
      <c r="T44" s="76"/>
      <c r="U44" s="76"/>
      <c r="V44" s="76"/>
      <c r="W44" s="76"/>
      <c r="AF44" s="42"/>
      <c r="AG44" s="42"/>
      <c r="AH44" s="42"/>
      <c r="AI44" s="42"/>
      <c r="AJ44" s="76"/>
      <c r="AK44" s="76"/>
      <c r="AL44" s="76"/>
      <c r="AM44" s="76"/>
      <c r="AN44" s="76"/>
      <c r="AO44" s="76"/>
      <c r="AP44" s="76"/>
      <c r="AQ44" s="76"/>
      <c r="AR44" s="76"/>
      <c r="AS44" s="76"/>
      <c r="AT44" s="76"/>
    </row>
    <row r="45" spans="13:46" ht="13.5" customHeight="1">
      <c r="M45" s="76"/>
      <c r="N45" s="76"/>
      <c r="O45" s="76"/>
      <c r="P45" s="76"/>
      <c r="Q45" s="76"/>
      <c r="R45" s="76"/>
      <c r="S45" s="76"/>
      <c r="T45" s="76"/>
      <c r="U45" s="76"/>
      <c r="V45" s="76"/>
      <c r="W45" s="76"/>
      <c r="AJ45" s="76"/>
      <c r="AK45" s="76"/>
      <c r="AL45" s="76"/>
      <c r="AM45" s="76"/>
      <c r="AN45" s="76"/>
      <c r="AO45" s="76"/>
      <c r="AP45" s="76"/>
      <c r="AQ45" s="76"/>
      <c r="AR45" s="76"/>
      <c r="AS45" s="76"/>
      <c r="AT45" s="76"/>
    </row>
    <row r="46" spans="9:46" ht="13.5" customHeight="1">
      <c r="I46" s="39"/>
      <c r="J46" s="41"/>
      <c r="K46" s="41"/>
      <c r="L46" s="41"/>
      <c r="M46" s="76"/>
      <c r="N46" s="76"/>
      <c r="O46" s="76"/>
      <c r="P46" s="76"/>
      <c r="Q46" s="76"/>
      <c r="R46" s="76"/>
      <c r="S46" s="76"/>
      <c r="T46" s="76"/>
      <c r="U46" s="76"/>
      <c r="V46" s="76"/>
      <c r="W46" s="76"/>
      <c r="AF46" s="39"/>
      <c r="AG46" s="41"/>
      <c r="AH46" s="41"/>
      <c r="AI46" s="41"/>
      <c r="AJ46" s="76"/>
      <c r="AK46" s="76"/>
      <c r="AL46" s="76"/>
      <c r="AM46" s="76"/>
      <c r="AN46" s="76"/>
      <c r="AO46" s="76"/>
      <c r="AP46" s="76"/>
      <c r="AQ46" s="76"/>
      <c r="AR46" s="76"/>
      <c r="AS46" s="76"/>
      <c r="AT46" s="76"/>
    </row>
    <row r="47" spans="9:46" ht="13.5" customHeight="1">
      <c r="I47" s="39"/>
      <c r="J47" s="39"/>
      <c r="K47" s="40"/>
      <c r="L47" s="39"/>
      <c r="M47" s="76"/>
      <c r="N47" s="76"/>
      <c r="O47" s="76"/>
      <c r="P47" s="76"/>
      <c r="Q47" s="76"/>
      <c r="R47" s="76"/>
      <c r="S47" s="76"/>
      <c r="T47" s="76"/>
      <c r="U47" s="76"/>
      <c r="V47" s="76"/>
      <c r="W47" s="76"/>
      <c r="AF47" s="39"/>
      <c r="AG47" s="39"/>
      <c r="AH47" s="40"/>
      <c r="AI47" s="39"/>
      <c r="AJ47" s="76"/>
      <c r="AK47" s="76"/>
      <c r="AL47" s="76"/>
      <c r="AM47" s="76"/>
      <c r="AN47" s="76"/>
      <c r="AO47" s="76"/>
      <c r="AP47" s="76"/>
      <c r="AQ47" s="76"/>
      <c r="AR47" s="76"/>
      <c r="AS47" s="76"/>
      <c r="AT47" s="76"/>
    </row>
    <row r="48" spans="9:46" ht="13.5" customHeight="1">
      <c r="I48" s="39"/>
      <c r="J48" s="41"/>
      <c r="K48" s="41"/>
      <c r="L48" s="41"/>
      <c r="M48" s="76"/>
      <c r="N48" s="76"/>
      <c r="O48" s="76"/>
      <c r="P48" s="76"/>
      <c r="Q48" s="76"/>
      <c r="R48" s="76"/>
      <c r="S48" s="76"/>
      <c r="T48" s="76"/>
      <c r="U48" s="76"/>
      <c r="V48" s="76"/>
      <c r="W48" s="76"/>
      <c r="AF48" s="39"/>
      <c r="AG48" s="41"/>
      <c r="AH48" s="41"/>
      <c r="AI48" s="41"/>
      <c r="AJ48" s="76"/>
      <c r="AK48" s="76"/>
      <c r="AL48" s="76"/>
      <c r="AM48" s="76"/>
      <c r="AN48" s="76"/>
      <c r="AO48" s="76"/>
      <c r="AP48" s="76"/>
      <c r="AQ48" s="76"/>
      <c r="AR48" s="76"/>
      <c r="AS48" s="76"/>
      <c r="AT48" s="76"/>
    </row>
    <row r="49" spans="9:46" ht="13.5" customHeight="1">
      <c r="I49" s="39"/>
      <c r="J49" s="39"/>
      <c r="K49" s="40"/>
      <c r="L49" s="39"/>
      <c r="M49" s="76"/>
      <c r="N49" s="76"/>
      <c r="O49" s="76"/>
      <c r="P49" s="76"/>
      <c r="Q49" s="76"/>
      <c r="R49" s="76"/>
      <c r="S49" s="76"/>
      <c r="T49" s="76"/>
      <c r="U49" s="76"/>
      <c r="V49" s="76"/>
      <c r="W49" s="76"/>
      <c r="AF49" s="39"/>
      <c r="AG49" s="39"/>
      <c r="AH49" s="40"/>
      <c r="AI49" s="39"/>
      <c r="AJ49" s="76"/>
      <c r="AK49" s="76"/>
      <c r="AL49" s="76"/>
      <c r="AM49" s="76"/>
      <c r="AN49" s="76"/>
      <c r="AO49" s="76"/>
      <c r="AP49" s="76"/>
      <c r="AQ49" s="76"/>
      <c r="AR49" s="76"/>
      <c r="AS49" s="76"/>
      <c r="AT49" s="76"/>
    </row>
    <row r="50" spans="9:46" ht="13.5" customHeight="1">
      <c r="I50" s="39"/>
      <c r="J50" s="41"/>
      <c r="K50" s="41"/>
      <c r="L50" s="41"/>
      <c r="M50" s="76"/>
      <c r="N50" s="76"/>
      <c r="O50" s="76"/>
      <c r="P50" s="76"/>
      <c r="Q50" s="76"/>
      <c r="R50" s="76"/>
      <c r="S50" s="76"/>
      <c r="T50" s="76"/>
      <c r="U50" s="76"/>
      <c r="V50" s="76"/>
      <c r="W50" s="76"/>
      <c r="AF50" s="39"/>
      <c r="AG50" s="41"/>
      <c r="AH50" s="41"/>
      <c r="AI50" s="41"/>
      <c r="AJ50" s="76"/>
      <c r="AK50" s="76"/>
      <c r="AL50" s="76"/>
      <c r="AM50" s="76"/>
      <c r="AN50" s="76"/>
      <c r="AO50" s="76"/>
      <c r="AP50" s="76"/>
      <c r="AQ50" s="76"/>
      <c r="AR50" s="76"/>
      <c r="AS50" s="76"/>
      <c r="AT50" s="76"/>
    </row>
    <row r="51" spans="9:46" ht="13.5" customHeight="1">
      <c r="I51" s="39"/>
      <c r="J51" s="39"/>
      <c r="K51" s="40"/>
      <c r="L51" s="39"/>
      <c r="M51" s="39"/>
      <c r="N51" s="39"/>
      <c r="O51" s="39"/>
      <c r="P51" s="39"/>
      <c r="Q51" s="39"/>
      <c r="R51" s="39"/>
      <c r="S51" s="39"/>
      <c r="T51" s="39"/>
      <c r="U51" s="39"/>
      <c r="V51" s="39"/>
      <c r="W51" s="70"/>
      <c r="AF51" s="39"/>
      <c r="AG51" s="39"/>
      <c r="AH51" s="40"/>
      <c r="AI51" s="39"/>
      <c r="AJ51" s="39"/>
      <c r="AK51" s="39"/>
      <c r="AL51" s="39"/>
      <c r="AM51" s="39"/>
      <c r="AN51" s="39"/>
      <c r="AO51" s="39"/>
      <c r="AP51" s="39"/>
      <c r="AQ51" s="39"/>
      <c r="AR51" s="39"/>
      <c r="AS51" s="39"/>
      <c r="AT51" s="70"/>
    </row>
    <row r="52" spans="8:46" ht="13.5" customHeight="1">
      <c r="H52" s="29"/>
      <c r="I52" s="39"/>
      <c r="J52" s="38"/>
      <c r="K52" s="38"/>
      <c r="L52" s="38"/>
      <c r="M52" s="38"/>
      <c r="N52" s="38"/>
      <c r="O52" s="38"/>
      <c r="P52" s="38"/>
      <c r="Q52" s="38"/>
      <c r="R52" s="38"/>
      <c r="S52" s="38"/>
      <c r="T52" s="38"/>
      <c r="U52" s="38"/>
      <c r="V52" s="38"/>
      <c r="W52" s="37"/>
      <c r="AE52" s="29"/>
      <c r="AF52" s="39"/>
      <c r="AG52" s="38"/>
      <c r="AH52" s="38"/>
      <c r="AI52" s="38"/>
      <c r="AJ52" s="38"/>
      <c r="AK52" s="38"/>
      <c r="AL52" s="38"/>
      <c r="AM52" s="38"/>
      <c r="AN52" s="38"/>
      <c r="AO52" s="38"/>
      <c r="AP52" s="38"/>
      <c r="AQ52" s="38"/>
      <c r="AR52" s="38"/>
      <c r="AS52" s="38"/>
      <c r="AT52" s="37"/>
    </row>
    <row r="53" spans="8:33" ht="13.5" customHeight="1">
      <c r="H53" s="29"/>
      <c r="I53" s="34"/>
      <c r="J53" s="36"/>
      <c r="AE53" s="29"/>
      <c r="AF53" s="34"/>
      <c r="AG53" s="36"/>
    </row>
    <row r="54" spans="8:46" ht="13.5" customHeight="1">
      <c r="H54" s="29"/>
      <c r="I54" s="34"/>
      <c r="J54" s="33"/>
      <c r="K54" s="33"/>
      <c r="L54" s="33"/>
      <c r="M54" s="33"/>
      <c r="N54" s="33"/>
      <c r="O54" s="33"/>
      <c r="P54" s="33"/>
      <c r="Q54" s="33"/>
      <c r="R54" s="33"/>
      <c r="S54" s="33"/>
      <c r="T54" s="33"/>
      <c r="U54" s="33"/>
      <c r="V54" s="33"/>
      <c r="W54" s="32"/>
      <c r="AE54" s="29"/>
      <c r="AF54" s="34"/>
      <c r="AG54" s="33"/>
      <c r="AH54" s="33"/>
      <c r="AI54" s="33"/>
      <c r="AJ54" s="33"/>
      <c r="AK54" s="33"/>
      <c r="AL54" s="33"/>
      <c r="AM54" s="33"/>
      <c r="AN54" s="33"/>
      <c r="AO54" s="33"/>
      <c r="AP54" s="33"/>
      <c r="AQ54" s="33"/>
      <c r="AR54" s="33"/>
      <c r="AS54" s="33"/>
      <c r="AT54" s="32"/>
    </row>
    <row r="55" spans="8:45" ht="13.5" customHeight="1">
      <c r="H55" s="29"/>
      <c r="I55" s="34"/>
      <c r="J55" s="35"/>
      <c r="K55" s="26"/>
      <c r="L55" s="26"/>
      <c r="M55" s="26"/>
      <c r="N55" s="26"/>
      <c r="O55" s="26"/>
      <c r="P55" s="26"/>
      <c r="Q55" s="26"/>
      <c r="R55" s="26"/>
      <c r="S55" s="26"/>
      <c r="T55" s="26"/>
      <c r="U55" s="26"/>
      <c r="V55" s="26"/>
      <c r="AE55" s="29"/>
      <c r="AF55" s="34"/>
      <c r="AG55" s="35"/>
      <c r="AH55" s="26"/>
      <c r="AI55" s="26"/>
      <c r="AJ55" s="26"/>
      <c r="AK55" s="26"/>
      <c r="AL55" s="26"/>
      <c r="AM55" s="26"/>
      <c r="AN55" s="26"/>
      <c r="AO55" s="26"/>
      <c r="AP55" s="26"/>
      <c r="AQ55" s="26"/>
      <c r="AR55" s="26"/>
      <c r="AS55" s="26"/>
    </row>
    <row r="56" spans="8:46" ht="13.5" customHeight="1">
      <c r="H56" s="29"/>
      <c r="I56" s="29"/>
      <c r="J56" s="33"/>
      <c r="K56" s="33"/>
      <c r="L56" s="33"/>
      <c r="M56" s="33"/>
      <c r="N56" s="33"/>
      <c r="O56" s="33"/>
      <c r="P56" s="33"/>
      <c r="Q56" s="33"/>
      <c r="R56" s="33"/>
      <c r="S56" s="33"/>
      <c r="T56" s="33"/>
      <c r="U56" s="33"/>
      <c r="V56" s="33"/>
      <c r="W56" s="32"/>
      <c r="AE56" s="29"/>
      <c r="AF56" s="29"/>
      <c r="AG56" s="33"/>
      <c r="AH56" s="33"/>
      <c r="AI56" s="33"/>
      <c r="AJ56" s="33"/>
      <c r="AK56" s="33"/>
      <c r="AL56" s="33"/>
      <c r="AM56" s="33"/>
      <c r="AN56" s="33"/>
      <c r="AO56" s="33"/>
      <c r="AP56" s="33"/>
      <c r="AQ56" s="33"/>
      <c r="AR56" s="33"/>
      <c r="AS56" s="33"/>
      <c r="AT56" s="32"/>
    </row>
    <row r="57" spans="8:45" ht="13.5" customHeight="1">
      <c r="H57" s="29"/>
      <c r="I57" s="34"/>
      <c r="J57" s="35"/>
      <c r="K57" s="26"/>
      <c r="L57" s="26"/>
      <c r="M57" s="26"/>
      <c r="N57" s="26"/>
      <c r="O57" s="26"/>
      <c r="P57" s="26"/>
      <c r="Q57" s="26"/>
      <c r="R57" s="26"/>
      <c r="S57" s="26"/>
      <c r="T57" s="26"/>
      <c r="U57" s="26"/>
      <c r="V57" s="26"/>
      <c r="AE57" s="29"/>
      <c r="AF57" s="34"/>
      <c r="AG57" s="35"/>
      <c r="AH57" s="26"/>
      <c r="AI57" s="26"/>
      <c r="AJ57" s="26"/>
      <c r="AK57" s="26"/>
      <c r="AL57" s="26"/>
      <c r="AM57" s="26"/>
      <c r="AN57" s="26"/>
      <c r="AO57" s="26"/>
      <c r="AP57" s="26"/>
      <c r="AQ57" s="26"/>
      <c r="AR57" s="26"/>
      <c r="AS57" s="26"/>
    </row>
    <row r="58" spans="8:46" ht="13.5" customHeight="1">
      <c r="H58" s="29"/>
      <c r="I58" s="29"/>
      <c r="J58" s="33"/>
      <c r="K58" s="33"/>
      <c r="L58" s="33"/>
      <c r="M58" s="33"/>
      <c r="N58" s="33"/>
      <c r="O58" s="33"/>
      <c r="P58" s="33"/>
      <c r="Q58" s="33"/>
      <c r="R58" s="33"/>
      <c r="S58" s="33"/>
      <c r="T58" s="33"/>
      <c r="U58" s="33"/>
      <c r="V58" s="33"/>
      <c r="W58" s="32"/>
      <c r="AE58" s="29"/>
      <c r="AF58" s="29"/>
      <c r="AG58" s="33"/>
      <c r="AH58" s="33"/>
      <c r="AI58" s="33"/>
      <c r="AJ58" s="33"/>
      <c r="AK58" s="33"/>
      <c r="AL58" s="33"/>
      <c r="AM58" s="33"/>
      <c r="AN58" s="33"/>
      <c r="AO58" s="33"/>
      <c r="AP58" s="33"/>
      <c r="AQ58" s="33"/>
      <c r="AR58" s="33"/>
      <c r="AS58" s="33"/>
      <c r="AT58" s="32"/>
    </row>
    <row r="59" spans="8:45" ht="13.5" customHeight="1">
      <c r="H59" s="29"/>
      <c r="I59" s="34"/>
      <c r="J59" s="35"/>
      <c r="K59" s="26"/>
      <c r="L59" s="26"/>
      <c r="M59" s="26"/>
      <c r="N59" s="26"/>
      <c r="O59" s="26"/>
      <c r="P59" s="26"/>
      <c r="Q59" s="26"/>
      <c r="R59" s="26"/>
      <c r="S59" s="26"/>
      <c r="T59" s="26"/>
      <c r="U59" s="26"/>
      <c r="V59" s="26"/>
      <c r="AE59" s="29"/>
      <c r="AF59" s="34"/>
      <c r="AG59" s="35"/>
      <c r="AH59" s="26"/>
      <c r="AI59" s="26"/>
      <c r="AJ59" s="26"/>
      <c r="AK59" s="26"/>
      <c r="AL59" s="26"/>
      <c r="AM59" s="26"/>
      <c r="AN59" s="26"/>
      <c r="AO59" s="26"/>
      <c r="AP59" s="26"/>
      <c r="AQ59" s="26"/>
      <c r="AR59" s="26"/>
      <c r="AS59" s="26"/>
    </row>
    <row r="60" spans="8:46" ht="13.5" customHeight="1">
      <c r="H60" s="29"/>
      <c r="I60" s="29"/>
      <c r="J60" s="33"/>
      <c r="K60" s="33"/>
      <c r="L60" s="33"/>
      <c r="M60" s="33"/>
      <c r="N60" s="33"/>
      <c r="O60" s="33"/>
      <c r="P60" s="33"/>
      <c r="Q60" s="33"/>
      <c r="R60" s="33"/>
      <c r="S60" s="33"/>
      <c r="T60" s="33"/>
      <c r="U60" s="33"/>
      <c r="V60" s="33"/>
      <c r="W60" s="32"/>
      <c r="AE60" s="29"/>
      <c r="AF60" s="29"/>
      <c r="AG60" s="33"/>
      <c r="AH60" s="33"/>
      <c r="AI60" s="33"/>
      <c r="AJ60" s="33"/>
      <c r="AK60" s="33"/>
      <c r="AL60" s="33"/>
      <c r="AM60" s="33"/>
      <c r="AN60" s="33"/>
      <c r="AO60" s="33"/>
      <c r="AP60" s="33"/>
      <c r="AQ60" s="33"/>
      <c r="AR60" s="33"/>
      <c r="AS60" s="33"/>
      <c r="AT60" s="32"/>
    </row>
    <row r="61" spans="8:45" ht="13.5" customHeight="1">
      <c r="H61" s="29"/>
      <c r="I61" s="34"/>
      <c r="J61" s="35"/>
      <c r="K61" s="26"/>
      <c r="L61" s="26"/>
      <c r="M61" s="26"/>
      <c r="N61" s="26"/>
      <c r="O61" s="26"/>
      <c r="P61" s="26"/>
      <c r="Q61" s="26"/>
      <c r="R61" s="26"/>
      <c r="S61" s="26"/>
      <c r="T61" s="26"/>
      <c r="U61" s="26"/>
      <c r="V61" s="26"/>
      <c r="AE61" s="29"/>
      <c r="AF61" s="34"/>
      <c r="AG61" s="35"/>
      <c r="AH61" s="26"/>
      <c r="AI61" s="26"/>
      <c r="AJ61" s="26"/>
      <c r="AK61" s="26"/>
      <c r="AL61" s="26"/>
      <c r="AM61" s="26"/>
      <c r="AN61" s="26"/>
      <c r="AO61" s="26"/>
      <c r="AP61" s="26"/>
      <c r="AQ61" s="26"/>
      <c r="AR61" s="26"/>
      <c r="AS61" s="26"/>
    </row>
    <row r="62" spans="8:46" ht="13.5" customHeight="1">
      <c r="H62" s="29"/>
      <c r="I62" s="29"/>
      <c r="J62" s="33"/>
      <c r="K62" s="33"/>
      <c r="L62" s="33"/>
      <c r="M62" s="33"/>
      <c r="N62" s="33"/>
      <c r="O62" s="33"/>
      <c r="P62" s="33"/>
      <c r="Q62" s="33"/>
      <c r="R62" s="33"/>
      <c r="S62" s="33"/>
      <c r="T62" s="33"/>
      <c r="U62" s="33"/>
      <c r="V62" s="33"/>
      <c r="W62" s="32"/>
      <c r="AE62" s="29"/>
      <c r="AF62" s="29"/>
      <c r="AG62" s="33"/>
      <c r="AH62" s="33"/>
      <c r="AI62" s="33"/>
      <c r="AJ62" s="33"/>
      <c r="AK62" s="33"/>
      <c r="AL62" s="33"/>
      <c r="AM62" s="33"/>
      <c r="AN62" s="33"/>
      <c r="AO62" s="33"/>
      <c r="AP62" s="33"/>
      <c r="AQ62" s="33"/>
      <c r="AR62" s="33"/>
      <c r="AS62" s="33"/>
      <c r="AT62" s="32"/>
    </row>
    <row r="63" spans="8:45" ht="13.5" customHeight="1">
      <c r="H63" s="29"/>
      <c r="I63" s="34"/>
      <c r="J63" s="35"/>
      <c r="K63" s="26"/>
      <c r="L63" s="26"/>
      <c r="M63" s="26"/>
      <c r="N63" s="26"/>
      <c r="O63" s="26"/>
      <c r="P63" s="26"/>
      <c r="Q63" s="26"/>
      <c r="R63" s="26"/>
      <c r="S63" s="26"/>
      <c r="T63" s="26"/>
      <c r="U63" s="26"/>
      <c r="V63" s="26"/>
      <c r="AE63" s="29"/>
      <c r="AF63" s="34"/>
      <c r="AG63" s="35"/>
      <c r="AH63" s="26"/>
      <c r="AI63" s="26"/>
      <c r="AJ63" s="26"/>
      <c r="AK63" s="26"/>
      <c r="AL63" s="26"/>
      <c r="AM63" s="26"/>
      <c r="AN63" s="26"/>
      <c r="AO63" s="26"/>
      <c r="AP63" s="26"/>
      <c r="AQ63" s="26"/>
      <c r="AR63" s="26"/>
      <c r="AS63" s="26"/>
    </row>
    <row r="64" spans="8:46" ht="13.5" customHeight="1">
      <c r="H64" s="29"/>
      <c r="I64" s="34"/>
      <c r="J64" s="33"/>
      <c r="K64" s="33"/>
      <c r="L64" s="33"/>
      <c r="M64" s="33"/>
      <c r="N64" s="33"/>
      <c r="O64" s="33"/>
      <c r="P64" s="33"/>
      <c r="Q64" s="33"/>
      <c r="R64" s="33"/>
      <c r="S64" s="33"/>
      <c r="T64" s="33"/>
      <c r="U64" s="33"/>
      <c r="V64" s="33"/>
      <c r="W64" s="32"/>
      <c r="AE64" s="29"/>
      <c r="AF64" s="34"/>
      <c r="AG64" s="33"/>
      <c r="AH64" s="33"/>
      <c r="AI64" s="33"/>
      <c r="AJ64" s="33"/>
      <c r="AK64" s="33"/>
      <c r="AL64" s="33"/>
      <c r="AM64" s="33"/>
      <c r="AN64" s="33"/>
      <c r="AO64" s="33"/>
      <c r="AP64" s="33"/>
      <c r="AQ64" s="33"/>
      <c r="AR64" s="33"/>
      <c r="AS64" s="33"/>
      <c r="AT64" s="32"/>
    </row>
    <row r="65" spans="8:45" ht="13.5" customHeight="1">
      <c r="H65" s="29"/>
      <c r="I65" s="34"/>
      <c r="J65" s="35"/>
      <c r="K65" s="26"/>
      <c r="L65" s="26"/>
      <c r="M65" s="26"/>
      <c r="N65" s="26"/>
      <c r="O65" s="26"/>
      <c r="P65" s="26"/>
      <c r="Q65" s="26"/>
      <c r="R65" s="26"/>
      <c r="S65" s="26"/>
      <c r="T65" s="26"/>
      <c r="U65" s="26"/>
      <c r="V65" s="26"/>
      <c r="AE65" s="29"/>
      <c r="AF65" s="34"/>
      <c r="AG65" s="35"/>
      <c r="AH65" s="26"/>
      <c r="AI65" s="26"/>
      <c r="AJ65" s="26"/>
      <c r="AK65" s="26"/>
      <c r="AL65" s="26"/>
      <c r="AM65" s="26"/>
      <c r="AN65" s="26"/>
      <c r="AO65" s="26"/>
      <c r="AP65" s="26"/>
      <c r="AQ65" s="26"/>
      <c r="AR65" s="26"/>
      <c r="AS65" s="26"/>
    </row>
    <row r="66" spans="8:46" ht="13.5" customHeight="1">
      <c r="H66" s="29"/>
      <c r="I66" s="34"/>
      <c r="J66" s="35"/>
      <c r="K66" s="35"/>
      <c r="L66" s="35"/>
      <c r="M66" s="35"/>
      <c r="N66" s="35"/>
      <c r="O66" s="35"/>
      <c r="P66" s="35"/>
      <c r="Q66" s="35"/>
      <c r="R66" s="35"/>
      <c r="S66" s="35"/>
      <c r="T66" s="35"/>
      <c r="U66" s="35"/>
      <c r="V66" s="35"/>
      <c r="W66" s="32"/>
      <c r="AE66" s="29"/>
      <c r="AF66" s="34"/>
      <c r="AG66" s="35"/>
      <c r="AH66" s="35"/>
      <c r="AI66" s="35"/>
      <c r="AJ66" s="35"/>
      <c r="AK66" s="35"/>
      <c r="AL66" s="35"/>
      <c r="AM66" s="35"/>
      <c r="AN66" s="35"/>
      <c r="AO66" s="35"/>
      <c r="AP66" s="35"/>
      <c r="AQ66" s="35"/>
      <c r="AR66" s="35"/>
      <c r="AS66" s="35"/>
      <c r="AT66" s="32"/>
    </row>
    <row r="67" spans="8:46" ht="13.5" customHeight="1">
      <c r="H67" s="29"/>
      <c r="I67" s="34"/>
      <c r="J67" s="33"/>
      <c r="K67" s="33"/>
      <c r="L67" s="33"/>
      <c r="M67" s="33"/>
      <c r="N67" s="33"/>
      <c r="O67" s="33"/>
      <c r="P67" s="33"/>
      <c r="Q67" s="33"/>
      <c r="R67" s="33"/>
      <c r="S67" s="33"/>
      <c r="T67" s="33"/>
      <c r="U67" s="33"/>
      <c r="V67" s="33"/>
      <c r="W67" s="32"/>
      <c r="AE67" s="29"/>
      <c r="AF67" s="34"/>
      <c r="AG67" s="33"/>
      <c r="AH67" s="33"/>
      <c r="AI67" s="33"/>
      <c r="AJ67" s="33"/>
      <c r="AK67" s="33"/>
      <c r="AL67" s="33"/>
      <c r="AM67" s="33"/>
      <c r="AN67" s="33"/>
      <c r="AO67" s="33"/>
      <c r="AP67" s="33"/>
      <c r="AQ67" s="33"/>
      <c r="AR67" s="33"/>
      <c r="AS67" s="33"/>
      <c r="AT67" s="32"/>
    </row>
    <row r="68" spans="8:45" ht="13.5" customHeight="1">
      <c r="H68" s="29"/>
      <c r="I68" s="34"/>
      <c r="J68" s="35"/>
      <c r="K68" s="26"/>
      <c r="L68" s="26"/>
      <c r="M68" s="26"/>
      <c r="N68" s="26"/>
      <c r="O68" s="26"/>
      <c r="P68" s="26"/>
      <c r="Q68" s="26"/>
      <c r="R68" s="26"/>
      <c r="S68" s="26"/>
      <c r="T68" s="26"/>
      <c r="U68" s="26"/>
      <c r="V68" s="26"/>
      <c r="AE68" s="29"/>
      <c r="AF68" s="34"/>
      <c r="AG68" s="35"/>
      <c r="AH68" s="26"/>
      <c r="AI68" s="26"/>
      <c r="AJ68" s="26"/>
      <c r="AK68" s="26"/>
      <c r="AL68" s="26"/>
      <c r="AM68" s="26"/>
      <c r="AN68" s="26"/>
      <c r="AO68" s="26"/>
      <c r="AP68" s="26"/>
      <c r="AQ68" s="26"/>
      <c r="AR68" s="26"/>
      <c r="AS68" s="26"/>
    </row>
    <row r="69" spans="8:33" ht="13.5" customHeight="1">
      <c r="H69" s="29"/>
      <c r="I69" s="34"/>
      <c r="J69" s="36"/>
      <c r="AE69" s="29"/>
      <c r="AF69" s="34"/>
      <c r="AG69" s="36"/>
    </row>
    <row r="70" spans="8:46" ht="13.5" customHeight="1">
      <c r="H70" s="29"/>
      <c r="I70" s="34"/>
      <c r="J70" s="33"/>
      <c r="K70" s="33"/>
      <c r="L70" s="33"/>
      <c r="M70" s="33"/>
      <c r="N70" s="33"/>
      <c r="O70" s="33"/>
      <c r="P70" s="33"/>
      <c r="Q70" s="33"/>
      <c r="R70" s="33"/>
      <c r="S70" s="33"/>
      <c r="T70" s="33"/>
      <c r="U70" s="33"/>
      <c r="V70" s="33"/>
      <c r="W70" s="32"/>
      <c r="AE70" s="29"/>
      <c r="AF70" s="34"/>
      <c r="AG70" s="33"/>
      <c r="AH70" s="33"/>
      <c r="AI70" s="33"/>
      <c r="AJ70" s="33"/>
      <c r="AK70" s="33"/>
      <c r="AL70" s="33"/>
      <c r="AM70" s="33"/>
      <c r="AN70" s="33"/>
      <c r="AO70" s="33"/>
      <c r="AP70" s="33"/>
      <c r="AQ70" s="33"/>
      <c r="AR70" s="33"/>
      <c r="AS70" s="33"/>
      <c r="AT70" s="32"/>
    </row>
    <row r="71" spans="8:45" ht="13.5" customHeight="1">
      <c r="H71" s="29"/>
      <c r="I71" s="34"/>
      <c r="J71" s="35"/>
      <c r="K71" s="26"/>
      <c r="L71" s="26"/>
      <c r="M71" s="26"/>
      <c r="N71" s="26"/>
      <c r="O71" s="26"/>
      <c r="P71" s="26"/>
      <c r="Q71" s="26"/>
      <c r="R71" s="26"/>
      <c r="S71" s="26"/>
      <c r="T71" s="26"/>
      <c r="U71" s="26"/>
      <c r="V71" s="26"/>
      <c r="AE71" s="29"/>
      <c r="AF71" s="34"/>
      <c r="AG71" s="35"/>
      <c r="AH71" s="26"/>
      <c r="AI71" s="26"/>
      <c r="AJ71" s="26"/>
      <c r="AK71" s="26"/>
      <c r="AL71" s="26"/>
      <c r="AM71" s="26"/>
      <c r="AN71" s="26"/>
      <c r="AO71" s="26"/>
      <c r="AP71" s="26"/>
      <c r="AQ71" s="26"/>
      <c r="AR71" s="26"/>
      <c r="AS71" s="26"/>
    </row>
    <row r="72" spans="8:45" ht="13.5" customHeight="1">
      <c r="H72" s="29"/>
      <c r="I72" s="34"/>
      <c r="J72" s="35"/>
      <c r="K72" s="35"/>
      <c r="L72" s="35"/>
      <c r="M72" s="35"/>
      <c r="N72" s="35"/>
      <c r="O72" s="35"/>
      <c r="P72" s="35"/>
      <c r="Q72" s="35"/>
      <c r="R72" s="35"/>
      <c r="S72" s="35"/>
      <c r="T72" s="35"/>
      <c r="U72" s="35"/>
      <c r="V72" s="35"/>
      <c r="AE72" s="29"/>
      <c r="AF72" s="34"/>
      <c r="AG72" s="35"/>
      <c r="AH72" s="35"/>
      <c r="AI72" s="35"/>
      <c r="AJ72" s="35"/>
      <c r="AK72" s="35"/>
      <c r="AL72" s="35"/>
      <c r="AM72" s="35"/>
      <c r="AN72" s="35"/>
      <c r="AO72" s="35"/>
      <c r="AP72" s="35"/>
      <c r="AQ72" s="35"/>
      <c r="AR72" s="35"/>
      <c r="AS72" s="35"/>
    </row>
    <row r="73" spans="8:46" ht="13.5" customHeight="1">
      <c r="H73" s="29"/>
      <c r="I73" s="34"/>
      <c r="J73" s="33"/>
      <c r="K73" s="33"/>
      <c r="L73" s="33"/>
      <c r="M73" s="33"/>
      <c r="N73" s="33"/>
      <c r="O73" s="33"/>
      <c r="P73" s="33"/>
      <c r="Q73" s="33"/>
      <c r="R73" s="33"/>
      <c r="S73" s="33"/>
      <c r="T73" s="33"/>
      <c r="U73" s="33"/>
      <c r="V73" s="33"/>
      <c r="W73" s="32"/>
      <c r="AE73" s="29"/>
      <c r="AF73" s="34"/>
      <c r="AG73" s="33"/>
      <c r="AH73" s="33"/>
      <c r="AI73" s="33"/>
      <c r="AJ73" s="33"/>
      <c r="AK73" s="33"/>
      <c r="AL73" s="33"/>
      <c r="AM73" s="33"/>
      <c r="AN73" s="33"/>
      <c r="AO73" s="33"/>
      <c r="AP73" s="33"/>
      <c r="AQ73" s="33"/>
      <c r="AR73" s="33"/>
      <c r="AS73" s="33"/>
      <c r="AT73" s="32"/>
    </row>
    <row r="74" spans="8:45" ht="13.5" customHeight="1">
      <c r="H74" s="29"/>
      <c r="I74" s="34"/>
      <c r="J74" s="35"/>
      <c r="K74" s="26"/>
      <c r="L74" s="26"/>
      <c r="M74" s="26"/>
      <c r="N74" s="26"/>
      <c r="O74" s="26"/>
      <c r="P74" s="26"/>
      <c r="Q74" s="26"/>
      <c r="R74" s="26"/>
      <c r="S74" s="26"/>
      <c r="T74" s="26"/>
      <c r="U74" s="26"/>
      <c r="V74" s="26"/>
      <c r="AE74" s="29"/>
      <c r="AF74" s="34"/>
      <c r="AG74" s="35"/>
      <c r="AH74" s="26"/>
      <c r="AI74" s="26"/>
      <c r="AJ74" s="26"/>
      <c r="AK74" s="26"/>
      <c r="AL74" s="26"/>
      <c r="AM74" s="26"/>
      <c r="AN74" s="26"/>
      <c r="AO74" s="26"/>
      <c r="AP74" s="26"/>
      <c r="AQ74" s="26"/>
      <c r="AR74" s="26"/>
      <c r="AS74" s="26"/>
    </row>
    <row r="75" spans="8:46" ht="13.5" customHeight="1">
      <c r="H75" s="29"/>
      <c r="I75" s="29"/>
      <c r="J75" s="33"/>
      <c r="K75" s="33"/>
      <c r="L75" s="33"/>
      <c r="M75" s="33"/>
      <c r="N75" s="33"/>
      <c r="O75" s="33"/>
      <c r="P75" s="33"/>
      <c r="Q75" s="33"/>
      <c r="R75" s="33"/>
      <c r="S75" s="33"/>
      <c r="T75" s="33"/>
      <c r="U75" s="33"/>
      <c r="V75" s="33"/>
      <c r="W75" s="32"/>
      <c r="AE75" s="29"/>
      <c r="AF75" s="29"/>
      <c r="AG75" s="33"/>
      <c r="AH75" s="33"/>
      <c r="AI75" s="33"/>
      <c r="AJ75" s="33"/>
      <c r="AK75" s="33"/>
      <c r="AL75" s="33"/>
      <c r="AM75" s="33"/>
      <c r="AN75" s="33"/>
      <c r="AO75" s="33"/>
      <c r="AP75" s="33"/>
      <c r="AQ75" s="33"/>
      <c r="AR75" s="33"/>
      <c r="AS75" s="33"/>
      <c r="AT75" s="32"/>
    </row>
    <row r="76" spans="8:45" ht="13.5" customHeight="1">
      <c r="H76" s="29"/>
      <c r="I76" s="34"/>
      <c r="J76" s="35"/>
      <c r="K76" s="26"/>
      <c r="L76" s="26"/>
      <c r="M76" s="26"/>
      <c r="N76" s="26"/>
      <c r="O76" s="26"/>
      <c r="P76" s="26"/>
      <c r="Q76" s="26"/>
      <c r="R76" s="26"/>
      <c r="S76" s="26"/>
      <c r="T76" s="26"/>
      <c r="U76" s="26"/>
      <c r="V76" s="26"/>
      <c r="AE76" s="29"/>
      <c r="AF76" s="34"/>
      <c r="AG76" s="35"/>
      <c r="AH76" s="26"/>
      <c r="AI76" s="26"/>
      <c r="AJ76" s="26"/>
      <c r="AK76" s="26"/>
      <c r="AL76" s="26"/>
      <c r="AM76" s="26"/>
      <c r="AN76" s="26"/>
      <c r="AO76" s="26"/>
      <c r="AP76" s="26"/>
      <c r="AQ76" s="26"/>
      <c r="AR76" s="26"/>
      <c r="AS76" s="26"/>
    </row>
    <row r="77" spans="8:46" ht="13.5" customHeight="1">
      <c r="H77" s="29"/>
      <c r="I77" s="29"/>
      <c r="J77" s="33"/>
      <c r="K77" s="33"/>
      <c r="L77" s="33"/>
      <c r="M77" s="33"/>
      <c r="N77" s="33"/>
      <c r="O77" s="33"/>
      <c r="P77" s="33"/>
      <c r="Q77" s="33"/>
      <c r="R77" s="33"/>
      <c r="S77" s="33"/>
      <c r="T77" s="33"/>
      <c r="U77" s="33"/>
      <c r="V77" s="33"/>
      <c r="W77" s="32"/>
      <c r="AE77" s="29"/>
      <c r="AF77" s="29"/>
      <c r="AG77" s="33"/>
      <c r="AH77" s="33"/>
      <c r="AI77" s="33"/>
      <c r="AJ77" s="33"/>
      <c r="AK77" s="33"/>
      <c r="AL77" s="33"/>
      <c r="AM77" s="33"/>
      <c r="AN77" s="33"/>
      <c r="AO77" s="33"/>
      <c r="AP77" s="33"/>
      <c r="AQ77" s="33"/>
      <c r="AR77" s="33"/>
      <c r="AS77" s="33"/>
      <c r="AT77" s="32"/>
    </row>
    <row r="78" spans="8:45" ht="13.5" customHeight="1">
      <c r="H78" s="29"/>
      <c r="I78" s="34"/>
      <c r="J78" s="35"/>
      <c r="K78" s="26"/>
      <c r="L78" s="26"/>
      <c r="M78" s="26"/>
      <c r="N78" s="26"/>
      <c r="O78" s="26"/>
      <c r="P78" s="26"/>
      <c r="Q78" s="26"/>
      <c r="R78" s="26"/>
      <c r="S78" s="26"/>
      <c r="T78" s="26"/>
      <c r="U78" s="26"/>
      <c r="V78" s="26"/>
      <c r="AE78" s="29"/>
      <c r="AF78" s="34"/>
      <c r="AG78" s="35"/>
      <c r="AH78" s="26"/>
      <c r="AI78" s="26"/>
      <c r="AJ78" s="26"/>
      <c r="AK78" s="26"/>
      <c r="AL78" s="26"/>
      <c r="AM78" s="26"/>
      <c r="AN78" s="26"/>
      <c r="AO78" s="26"/>
      <c r="AP78" s="26"/>
      <c r="AQ78" s="26"/>
      <c r="AR78" s="26"/>
      <c r="AS78" s="26"/>
    </row>
    <row r="79" spans="8:46" ht="13.5" customHeight="1">
      <c r="H79" s="29"/>
      <c r="I79" s="34"/>
      <c r="J79" s="33"/>
      <c r="K79" s="33"/>
      <c r="L79" s="33"/>
      <c r="M79" s="33"/>
      <c r="N79" s="33"/>
      <c r="O79" s="33"/>
      <c r="P79" s="33"/>
      <c r="Q79" s="33"/>
      <c r="R79" s="33"/>
      <c r="S79" s="33"/>
      <c r="T79" s="33"/>
      <c r="U79" s="33"/>
      <c r="V79" s="33"/>
      <c r="W79" s="32"/>
      <c r="AE79" s="29"/>
      <c r="AF79" s="34"/>
      <c r="AG79" s="33"/>
      <c r="AH79" s="33"/>
      <c r="AI79" s="33"/>
      <c r="AJ79" s="33"/>
      <c r="AK79" s="33"/>
      <c r="AL79" s="33"/>
      <c r="AM79" s="33"/>
      <c r="AN79" s="33"/>
      <c r="AO79" s="33"/>
      <c r="AP79" s="33"/>
      <c r="AQ79" s="33"/>
      <c r="AR79" s="33"/>
      <c r="AS79" s="33"/>
      <c r="AT79" s="32"/>
    </row>
    <row r="80" spans="8:45" ht="13.5" customHeight="1">
      <c r="H80" s="29"/>
      <c r="I80" s="31"/>
      <c r="J80" s="30"/>
      <c r="K80" s="26"/>
      <c r="L80" s="26"/>
      <c r="M80" s="26"/>
      <c r="N80" s="26"/>
      <c r="O80" s="26"/>
      <c r="P80" s="26"/>
      <c r="Q80" s="26"/>
      <c r="R80" s="26"/>
      <c r="S80" s="26"/>
      <c r="T80" s="26"/>
      <c r="U80" s="26"/>
      <c r="V80" s="26"/>
      <c r="AE80" s="29"/>
      <c r="AF80" s="31"/>
      <c r="AG80" s="30"/>
      <c r="AH80" s="26"/>
      <c r="AI80" s="26"/>
      <c r="AJ80" s="26"/>
      <c r="AK80" s="26"/>
      <c r="AL80" s="26"/>
      <c r="AM80" s="26"/>
      <c r="AN80" s="26"/>
      <c r="AO80" s="26"/>
      <c r="AP80" s="26"/>
      <c r="AQ80" s="26"/>
      <c r="AR80" s="26"/>
      <c r="AS80" s="26"/>
    </row>
    <row r="81" spans="8:46" ht="13.5" customHeight="1">
      <c r="H81" s="29"/>
      <c r="I81" s="29"/>
      <c r="J81" s="28"/>
      <c r="K81" s="28"/>
      <c r="L81" s="28"/>
      <c r="M81" s="28"/>
      <c r="N81" s="28"/>
      <c r="O81" s="28"/>
      <c r="P81" s="28"/>
      <c r="Q81" s="28"/>
      <c r="R81" s="28"/>
      <c r="S81" s="28"/>
      <c r="T81" s="28"/>
      <c r="U81" s="28"/>
      <c r="V81" s="28"/>
      <c r="W81" s="27"/>
      <c r="AE81" s="29"/>
      <c r="AF81" s="29"/>
      <c r="AG81" s="28"/>
      <c r="AH81" s="28"/>
      <c r="AI81" s="28"/>
      <c r="AJ81" s="28"/>
      <c r="AK81" s="28"/>
      <c r="AL81" s="28"/>
      <c r="AM81" s="28"/>
      <c r="AN81" s="28"/>
      <c r="AO81" s="28"/>
      <c r="AP81" s="28"/>
      <c r="AQ81" s="28"/>
      <c r="AR81" s="28"/>
      <c r="AS81" s="28"/>
      <c r="AT81" s="27"/>
    </row>
    <row r="82" spans="10:45" ht="13.5" customHeight="1">
      <c r="J82" s="26"/>
      <c r="K82" s="26"/>
      <c r="L82" s="26"/>
      <c r="M82" s="26"/>
      <c r="N82" s="26"/>
      <c r="O82" s="26"/>
      <c r="P82" s="26"/>
      <c r="Q82" s="26"/>
      <c r="R82" s="26"/>
      <c r="S82" s="26"/>
      <c r="T82" s="26"/>
      <c r="U82" s="26"/>
      <c r="V82" s="26"/>
      <c r="AG82" s="26"/>
      <c r="AH82" s="26"/>
      <c r="AI82" s="26"/>
      <c r="AJ82" s="26"/>
      <c r="AK82" s="26"/>
      <c r="AL82" s="26"/>
      <c r="AM82" s="26"/>
      <c r="AN82" s="26"/>
      <c r="AO82" s="26"/>
      <c r="AP82" s="26"/>
      <c r="AQ82" s="26"/>
      <c r="AR82" s="26"/>
      <c r="AS82" s="26"/>
    </row>
  </sheetData>
  <mergeCells count="19">
    <mergeCell ref="A26:B26"/>
    <mergeCell ref="A20:B20"/>
    <mergeCell ref="A21:B21"/>
    <mergeCell ref="A22:B22"/>
    <mergeCell ref="A23:B23"/>
    <mergeCell ref="A24:B24"/>
    <mergeCell ref="A25:B25"/>
    <mergeCell ref="A19:B19"/>
    <mergeCell ref="A1:B1"/>
    <mergeCell ref="A9:B9"/>
    <mergeCell ref="A10:B10"/>
    <mergeCell ref="A11:B11"/>
    <mergeCell ref="A12:B12"/>
    <mergeCell ref="A13:B13"/>
    <mergeCell ref="A14:B14"/>
    <mergeCell ref="A15:B15"/>
    <mergeCell ref="A16:B16"/>
    <mergeCell ref="A17:B17"/>
    <mergeCell ref="A18:B18"/>
  </mergeCells>
  <hyperlinks>
    <hyperlink ref="A12:B12" r:id="rId1" display="https://www.statistik.niedersachsen.de/startseite/themen/bevolkerung/themenbereich-bevoelkerung-statistische-berichte-172949.html"/>
    <hyperlink ref="A21:B21" r:id="rId2" display="Internet: www.statistik.niedersachsen.de"/>
    <hyperlink ref="A20" r:id="rId3" display="mailto:auskunft@statistik.niedersachsen.de"/>
    <hyperlink ref="A18:B18" r:id="rId4" display="E-Mail: bevoelkerungsbewegung@statistik.niedersachsen.de"/>
  </hyperlinks>
  <printOptions/>
  <pageMargins left="0.5905511811023623" right="0.5905511811023623" top="0.5905511811023623" bottom="0.984251968503937" header="0.31496062992125984" footer="0.31496062992125984"/>
  <pageSetup horizontalDpi="1200" verticalDpi="1200" orientation="portrait" paperSize="9"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30E3D-B0A1-4EAA-A43C-5334C2984610}">
  <dimension ref="A1:L89"/>
  <sheetViews>
    <sheetView tabSelected="1" zoomScale="170" zoomScaleNormal="170" zoomScalePageLayoutView="118" workbookViewId="0" topLeftCell="A58">
      <selection activeCell="H83" sqref="H83"/>
    </sheetView>
  </sheetViews>
  <sheetFormatPr defaultColWidth="11.00390625" defaultRowHeight="12.75"/>
  <cols>
    <col min="1" max="1" width="5.8515625" style="77" customWidth="1"/>
    <col min="2" max="2" width="12.28125" style="77" customWidth="1"/>
    <col min="3" max="3" width="8.28125" style="77" customWidth="1"/>
    <col min="4" max="5" width="7.7109375" style="77" customWidth="1"/>
    <col min="6" max="6" width="7.421875" style="77" bestFit="1" customWidth="1"/>
    <col min="7" max="7" width="8.140625" style="77" customWidth="1"/>
    <col min="8" max="8" width="8.28125" style="77" customWidth="1"/>
    <col min="9" max="9" width="7.421875" style="77" customWidth="1"/>
    <col min="10" max="10" width="8.8515625" style="77" customWidth="1"/>
    <col min="11" max="11" width="8.7109375" style="77" customWidth="1"/>
    <col min="12" max="12" width="2.00390625" style="78" customWidth="1"/>
    <col min="13" max="16384" width="11.00390625" style="77" customWidth="1"/>
  </cols>
  <sheetData>
    <row r="1" spans="1:12" s="88" customFormat="1" ht="17.25" customHeight="1">
      <c r="A1" s="127" t="s">
        <v>126</v>
      </c>
      <c r="B1" s="127"/>
      <c r="C1" s="127"/>
      <c r="D1" s="127"/>
      <c r="E1" s="127"/>
      <c r="F1" s="127"/>
      <c r="G1" s="127"/>
      <c r="H1" s="127"/>
      <c r="I1" s="127"/>
      <c r="J1" s="127"/>
      <c r="K1" s="127"/>
      <c r="L1" s="83" t="s">
        <v>45</v>
      </c>
    </row>
    <row r="2" spans="1:12" s="104" customFormat="1" ht="55.2" customHeight="1">
      <c r="A2" s="107" t="s">
        <v>125</v>
      </c>
      <c r="B2" s="106" t="s">
        <v>44</v>
      </c>
      <c r="C2" s="106" t="s">
        <v>124</v>
      </c>
      <c r="D2" s="106" t="s">
        <v>102</v>
      </c>
      <c r="E2" s="106" t="s">
        <v>82</v>
      </c>
      <c r="F2" s="106" t="s">
        <v>101</v>
      </c>
      <c r="G2" s="105" t="s">
        <v>100</v>
      </c>
      <c r="H2" s="106" t="s">
        <v>99</v>
      </c>
      <c r="I2" s="106" t="s">
        <v>1</v>
      </c>
      <c r="J2" s="106" t="s">
        <v>98</v>
      </c>
      <c r="K2" s="105" t="s">
        <v>123</v>
      </c>
      <c r="L2" s="83" t="s">
        <v>45</v>
      </c>
    </row>
    <row r="3" spans="1:12" ht="12.45" customHeight="1">
      <c r="A3" s="100">
        <v>101</v>
      </c>
      <c r="B3" s="77" t="s">
        <v>122</v>
      </c>
      <c r="C3" s="79">
        <v>248546</v>
      </c>
      <c r="D3" s="79">
        <v>193</v>
      </c>
      <c r="E3" s="79">
        <v>265</v>
      </c>
      <c r="F3" s="86">
        <f aca="true" t="shared" si="0" ref="F3:F12">D3-E3</f>
        <v>-72</v>
      </c>
      <c r="G3" s="79">
        <v>1570</v>
      </c>
      <c r="H3" s="79">
        <v>1484</v>
      </c>
      <c r="I3" s="86">
        <f aca="true" t="shared" si="1" ref="I3:I12">G3-H3</f>
        <v>86</v>
      </c>
      <c r="J3" s="86">
        <f aca="true" t="shared" si="2" ref="J3:J12">F3+I3</f>
        <v>14</v>
      </c>
      <c r="K3" s="79">
        <f>SUM(C3+J3)</f>
        <v>248560</v>
      </c>
      <c r="L3" s="83" t="s">
        <v>45</v>
      </c>
    </row>
    <row r="4" spans="1:12" ht="8.25" customHeight="1">
      <c r="A4" s="100">
        <v>102</v>
      </c>
      <c r="B4" s="77" t="s">
        <v>97</v>
      </c>
      <c r="C4" s="79">
        <v>104137</v>
      </c>
      <c r="D4" s="79">
        <v>105</v>
      </c>
      <c r="E4" s="79">
        <v>116</v>
      </c>
      <c r="F4" s="86">
        <f t="shared" si="0"/>
        <v>-11</v>
      </c>
      <c r="G4" s="79">
        <v>582</v>
      </c>
      <c r="H4" s="79">
        <v>646</v>
      </c>
      <c r="I4" s="86">
        <f t="shared" si="1"/>
        <v>-64</v>
      </c>
      <c r="J4" s="86">
        <f t="shared" si="2"/>
        <v>-75</v>
      </c>
      <c r="K4" s="79">
        <f>SUM(C4+J4)+7</f>
        <v>104069</v>
      </c>
      <c r="L4" s="83" t="s">
        <v>45</v>
      </c>
    </row>
    <row r="5" spans="1:12" ht="8.25" customHeight="1">
      <c r="A5" s="100">
        <v>103</v>
      </c>
      <c r="B5" s="77" t="s">
        <v>2</v>
      </c>
      <c r="C5" s="79">
        <v>123720</v>
      </c>
      <c r="D5" s="79">
        <v>117</v>
      </c>
      <c r="E5" s="79">
        <v>133</v>
      </c>
      <c r="F5" s="86">
        <f t="shared" si="0"/>
        <v>-16</v>
      </c>
      <c r="G5" s="79">
        <v>595</v>
      </c>
      <c r="H5" s="79">
        <v>570</v>
      </c>
      <c r="I5" s="86">
        <f t="shared" si="1"/>
        <v>25</v>
      </c>
      <c r="J5" s="86">
        <f t="shared" si="2"/>
        <v>9</v>
      </c>
      <c r="K5" s="79">
        <f>SUM(C5+J5)+1</f>
        <v>123730</v>
      </c>
      <c r="L5" s="83" t="s">
        <v>45</v>
      </c>
    </row>
    <row r="6" spans="1:12" ht="9.9" customHeight="1">
      <c r="A6" s="100">
        <v>151</v>
      </c>
      <c r="B6" s="77" t="s">
        <v>96</v>
      </c>
      <c r="C6" s="79">
        <v>177013</v>
      </c>
      <c r="D6" s="79">
        <v>145</v>
      </c>
      <c r="E6" s="79">
        <v>166</v>
      </c>
      <c r="F6" s="86">
        <f t="shared" si="0"/>
        <v>-21</v>
      </c>
      <c r="G6" s="79">
        <v>728</v>
      </c>
      <c r="H6" s="79">
        <v>617</v>
      </c>
      <c r="I6" s="86">
        <f t="shared" si="1"/>
        <v>111</v>
      </c>
      <c r="J6" s="86">
        <f t="shared" si="2"/>
        <v>90</v>
      </c>
      <c r="K6" s="79">
        <f>SUM(C6+J6)-3</f>
        <v>177100</v>
      </c>
      <c r="L6" s="83" t="s">
        <v>45</v>
      </c>
    </row>
    <row r="7" spans="1:12" ht="8.25" customHeight="1">
      <c r="A7" s="100">
        <v>153</v>
      </c>
      <c r="B7" s="77" t="s">
        <v>3</v>
      </c>
      <c r="C7" s="79">
        <v>135495</v>
      </c>
      <c r="D7" s="79">
        <v>73</v>
      </c>
      <c r="E7" s="79">
        <v>187</v>
      </c>
      <c r="F7" s="86">
        <f t="shared" si="0"/>
        <v>-114</v>
      </c>
      <c r="G7" s="79">
        <v>584</v>
      </c>
      <c r="H7" s="79">
        <v>612</v>
      </c>
      <c r="I7" s="86">
        <f t="shared" si="1"/>
        <v>-28</v>
      </c>
      <c r="J7" s="86">
        <f t="shared" si="2"/>
        <v>-142</v>
      </c>
      <c r="K7" s="79">
        <f>SUM(C7+J7)+12</f>
        <v>135365</v>
      </c>
      <c r="L7" s="83" t="s">
        <v>45</v>
      </c>
    </row>
    <row r="8" spans="1:12" ht="8.25" customHeight="1">
      <c r="A8" s="100">
        <v>154</v>
      </c>
      <c r="B8" s="77" t="s">
        <v>4</v>
      </c>
      <c r="C8" s="79">
        <v>91414</v>
      </c>
      <c r="D8" s="79">
        <v>81</v>
      </c>
      <c r="E8" s="79">
        <v>112</v>
      </c>
      <c r="F8" s="86">
        <f t="shared" si="0"/>
        <v>-31</v>
      </c>
      <c r="G8" s="79">
        <v>449</v>
      </c>
      <c r="H8" s="79">
        <v>364</v>
      </c>
      <c r="I8" s="86">
        <f t="shared" si="1"/>
        <v>85</v>
      </c>
      <c r="J8" s="86">
        <f t="shared" si="2"/>
        <v>54</v>
      </c>
      <c r="K8" s="79">
        <f>SUM(C8+J8)+3</f>
        <v>91471</v>
      </c>
      <c r="L8" s="83" t="s">
        <v>45</v>
      </c>
    </row>
    <row r="9" spans="1:12" ht="8.25" customHeight="1">
      <c r="A9" s="100">
        <v>155</v>
      </c>
      <c r="B9" s="77" t="s">
        <v>5</v>
      </c>
      <c r="C9" s="79">
        <v>131948</v>
      </c>
      <c r="D9" s="79">
        <v>84</v>
      </c>
      <c r="E9" s="79">
        <v>154</v>
      </c>
      <c r="F9" s="86">
        <f t="shared" si="0"/>
        <v>-70</v>
      </c>
      <c r="G9" s="79">
        <v>521</v>
      </c>
      <c r="H9" s="79">
        <v>504</v>
      </c>
      <c r="I9" s="86">
        <f t="shared" si="1"/>
        <v>17</v>
      </c>
      <c r="J9" s="86">
        <f t="shared" si="2"/>
        <v>-53</v>
      </c>
      <c r="K9" s="79">
        <f>SUM(C9+J9)-1</f>
        <v>131894</v>
      </c>
      <c r="L9" s="83" t="s">
        <v>45</v>
      </c>
    </row>
    <row r="10" spans="1:12" ht="8.25" customHeight="1">
      <c r="A10" s="100">
        <v>157</v>
      </c>
      <c r="B10" s="77" t="s">
        <v>6</v>
      </c>
      <c r="C10" s="79">
        <v>135343</v>
      </c>
      <c r="D10" s="79">
        <v>131</v>
      </c>
      <c r="E10" s="79">
        <v>130</v>
      </c>
      <c r="F10" s="86">
        <f t="shared" si="0"/>
        <v>1</v>
      </c>
      <c r="G10" s="79">
        <v>686</v>
      </c>
      <c r="H10" s="79">
        <v>507</v>
      </c>
      <c r="I10" s="86">
        <f t="shared" si="1"/>
        <v>179</v>
      </c>
      <c r="J10" s="86">
        <f t="shared" si="2"/>
        <v>180</v>
      </c>
      <c r="K10" s="79">
        <f>SUM(C10+J10)+3</f>
        <v>135526</v>
      </c>
      <c r="L10" s="83" t="s">
        <v>45</v>
      </c>
    </row>
    <row r="11" spans="1:12" ht="8.25" customHeight="1">
      <c r="A11" s="100">
        <v>158</v>
      </c>
      <c r="B11" s="77" t="s">
        <v>7</v>
      </c>
      <c r="C11" s="79">
        <v>119455</v>
      </c>
      <c r="D11" s="79">
        <v>105</v>
      </c>
      <c r="E11" s="79">
        <v>110</v>
      </c>
      <c r="F11" s="86">
        <f t="shared" si="0"/>
        <v>-5</v>
      </c>
      <c r="G11" s="79">
        <v>556</v>
      </c>
      <c r="H11" s="79">
        <v>439</v>
      </c>
      <c r="I11" s="86">
        <f t="shared" si="1"/>
        <v>117</v>
      </c>
      <c r="J11" s="86">
        <f t="shared" si="2"/>
        <v>112</v>
      </c>
      <c r="K11" s="79">
        <f>SUM(C11+J11)-2</f>
        <v>119565</v>
      </c>
      <c r="L11" s="83" t="s">
        <v>45</v>
      </c>
    </row>
    <row r="12" spans="1:12" ht="8.25" customHeight="1">
      <c r="A12" s="100">
        <v>159</v>
      </c>
      <c r="B12" s="77" t="s">
        <v>8</v>
      </c>
      <c r="C12" s="79">
        <v>324032</v>
      </c>
      <c r="D12" s="79">
        <v>278</v>
      </c>
      <c r="E12" s="79">
        <v>352</v>
      </c>
      <c r="F12" s="86">
        <f t="shared" si="0"/>
        <v>-74</v>
      </c>
      <c r="G12" s="79">
        <v>1747</v>
      </c>
      <c r="H12" s="79">
        <v>1740</v>
      </c>
      <c r="I12" s="86">
        <f t="shared" si="1"/>
        <v>7</v>
      </c>
      <c r="J12" s="86">
        <f t="shared" si="2"/>
        <v>-67</v>
      </c>
      <c r="K12" s="79">
        <f>SUM(C12+J12)+7</f>
        <v>323972</v>
      </c>
      <c r="L12" s="83" t="s">
        <v>45</v>
      </c>
    </row>
    <row r="13" spans="1:12" s="88" customFormat="1" ht="11.1" customHeight="1">
      <c r="A13" s="99">
        <v>1</v>
      </c>
      <c r="B13" s="96" t="s">
        <v>62</v>
      </c>
      <c r="C13" s="94">
        <v>1591103</v>
      </c>
      <c r="D13" s="94">
        <v>1312</v>
      </c>
      <c r="E13" s="94">
        <v>1725</v>
      </c>
      <c r="F13" s="98">
        <f>SUM(F3:F12)</f>
        <v>-413</v>
      </c>
      <c r="G13" s="94">
        <v>8018</v>
      </c>
      <c r="H13" s="94">
        <v>7483</v>
      </c>
      <c r="I13" s="101">
        <f>SUM(I3:I12)</f>
        <v>535</v>
      </c>
      <c r="J13" s="101">
        <f>SUM(J3:J12)</f>
        <v>122</v>
      </c>
      <c r="K13" s="94">
        <f>SUM(K3+K4+K5+K6+K7+K8+K9+K10+K11+K12)</f>
        <v>1591252</v>
      </c>
      <c r="L13" s="83" t="s">
        <v>45</v>
      </c>
    </row>
    <row r="14" spans="1:12" s="88" customFormat="1" ht="9.9" customHeight="1">
      <c r="A14" s="103">
        <v>241</v>
      </c>
      <c r="B14" s="88" t="s">
        <v>9</v>
      </c>
      <c r="C14" s="79">
        <v>1154415</v>
      </c>
      <c r="D14" s="79">
        <v>1074</v>
      </c>
      <c r="E14" s="79">
        <v>1090</v>
      </c>
      <c r="F14" s="86">
        <f aca="true" t="shared" si="3" ref="F14:F21">D14-E14</f>
        <v>-16</v>
      </c>
      <c r="G14" s="79">
        <v>3940</v>
      </c>
      <c r="H14" s="79">
        <v>3948</v>
      </c>
      <c r="I14" s="86">
        <f aca="true" t="shared" si="4" ref="I14:I21">G14-H14</f>
        <v>-8</v>
      </c>
      <c r="J14" s="86">
        <f aca="true" t="shared" si="5" ref="J14:J21">F14+I14</f>
        <v>-24</v>
      </c>
      <c r="K14" s="79">
        <f>SUM(C14+J14)+13</f>
        <v>1154404</v>
      </c>
      <c r="L14" s="83" t="s">
        <v>45</v>
      </c>
    </row>
    <row r="15" spans="1:12" s="88" customFormat="1" ht="9.9" customHeight="1">
      <c r="A15" s="102" t="s">
        <v>0</v>
      </c>
      <c r="B15" s="88" t="s">
        <v>10</v>
      </c>
      <c r="C15" s="79">
        <v>533568</v>
      </c>
      <c r="D15" s="79">
        <v>531</v>
      </c>
      <c r="E15" s="79">
        <v>490</v>
      </c>
      <c r="F15" s="86">
        <f t="shared" si="3"/>
        <v>41</v>
      </c>
      <c r="G15" s="79">
        <v>2854</v>
      </c>
      <c r="H15" s="79">
        <v>3061</v>
      </c>
      <c r="I15" s="86">
        <f t="shared" si="4"/>
        <v>-207</v>
      </c>
      <c r="J15" s="86">
        <f t="shared" si="5"/>
        <v>-166</v>
      </c>
      <c r="K15" s="79">
        <f>SUM(C15+J15)+8</f>
        <v>533410</v>
      </c>
      <c r="L15" s="83" t="s">
        <v>45</v>
      </c>
    </row>
    <row r="16" spans="1:12" ht="9.9" customHeight="1">
      <c r="A16" s="100">
        <v>251</v>
      </c>
      <c r="B16" s="77" t="s">
        <v>11</v>
      </c>
      <c r="C16" s="79">
        <v>217601</v>
      </c>
      <c r="D16" s="79">
        <v>186</v>
      </c>
      <c r="E16" s="79">
        <v>244</v>
      </c>
      <c r="F16" s="86">
        <f t="shared" si="3"/>
        <v>-58</v>
      </c>
      <c r="G16" s="79">
        <v>1170</v>
      </c>
      <c r="H16" s="79">
        <v>794</v>
      </c>
      <c r="I16" s="86">
        <f t="shared" si="4"/>
        <v>376</v>
      </c>
      <c r="J16" s="86">
        <f t="shared" si="5"/>
        <v>318</v>
      </c>
      <c r="K16" s="79">
        <f>SUM(C16+J16)+5</f>
        <v>217924</v>
      </c>
      <c r="L16" s="83" t="s">
        <v>45</v>
      </c>
    </row>
    <row r="17" spans="1:12" ht="8.25" customHeight="1">
      <c r="A17" s="100">
        <v>252</v>
      </c>
      <c r="B17" s="77" t="s">
        <v>12</v>
      </c>
      <c r="C17" s="79">
        <v>148549</v>
      </c>
      <c r="D17" s="79">
        <v>121</v>
      </c>
      <c r="E17" s="79">
        <v>173</v>
      </c>
      <c r="F17" s="86">
        <f t="shared" si="3"/>
        <v>-52</v>
      </c>
      <c r="G17" s="79">
        <v>689</v>
      </c>
      <c r="H17" s="79">
        <v>485</v>
      </c>
      <c r="I17" s="86">
        <f t="shared" si="4"/>
        <v>204</v>
      </c>
      <c r="J17" s="86">
        <f t="shared" si="5"/>
        <v>152</v>
      </c>
      <c r="K17" s="79">
        <f>SUM(C17+J17)-5</f>
        <v>148696</v>
      </c>
      <c r="L17" s="83" t="s">
        <v>45</v>
      </c>
    </row>
    <row r="18" spans="1:12" ht="8.25" customHeight="1">
      <c r="A18" s="100">
        <v>254</v>
      </c>
      <c r="B18" s="77" t="s">
        <v>121</v>
      </c>
      <c r="C18" s="79">
        <v>275389</v>
      </c>
      <c r="D18" s="79">
        <v>222</v>
      </c>
      <c r="E18" s="79">
        <v>296</v>
      </c>
      <c r="F18" s="86">
        <f t="shared" si="3"/>
        <v>-74</v>
      </c>
      <c r="G18" s="79">
        <v>1049</v>
      </c>
      <c r="H18" s="79">
        <v>904</v>
      </c>
      <c r="I18" s="86">
        <f t="shared" si="4"/>
        <v>145</v>
      </c>
      <c r="J18" s="86">
        <f t="shared" si="5"/>
        <v>71</v>
      </c>
      <c r="K18" s="79">
        <f>SUM(C18+J18)</f>
        <v>275460</v>
      </c>
      <c r="L18" s="83" t="s">
        <v>45</v>
      </c>
    </row>
    <row r="19" spans="1:12" ht="8.25" customHeight="1">
      <c r="A19" s="100">
        <v>255</v>
      </c>
      <c r="B19" s="77" t="s">
        <v>13</v>
      </c>
      <c r="C19" s="79">
        <v>70346</v>
      </c>
      <c r="D19" s="79">
        <v>57</v>
      </c>
      <c r="E19" s="79">
        <v>87</v>
      </c>
      <c r="F19" s="86">
        <f t="shared" si="3"/>
        <v>-30</v>
      </c>
      <c r="G19" s="79">
        <v>290</v>
      </c>
      <c r="H19" s="79">
        <v>310</v>
      </c>
      <c r="I19" s="86">
        <f t="shared" si="4"/>
        <v>-20</v>
      </c>
      <c r="J19" s="86">
        <f t="shared" si="5"/>
        <v>-50</v>
      </c>
      <c r="K19" s="79">
        <f>SUM(C19+J19)+2</f>
        <v>70298</v>
      </c>
      <c r="L19" s="83" t="s">
        <v>45</v>
      </c>
    </row>
    <row r="20" spans="1:12" ht="8.25" customHeight="1">
      <c r="A20" s="100">
        <v>256</v>
      </c>
      <c r="B20" s="77" t="s">
        <v>14</v>
      </c>
      <c r="C20" s="79">
        <v>121660</v>
      </c>
      <c r="D20" s="79">
        <v>103</v>
      </c>
      <c r="E20" s="79">
        <v>125</v>
      </c>
      <c r="F20" s="86">
        <f t="shared" si="3"/>
        <v>-22</v>
      </c>
      <c r="G20" s="79">
        <v>512</v>
      </c>
      <c r="H20" s="79">
        <v>414</v>
      </c>
      <c r="I20" s="86">
        <f t="shared" si="4"/>
        <v>98</v>
      </c>
      <c r="J20" s="86">
        <f t="shared" si="5"/>
        <v>76</v>
      </c>
      <c r="K20" s="79">
        <f>SUM(C20+J20)-1</f>
        <v>121735</v>
      </c>
      <c r="L20" s="83" t="s">
        <v>45</v>
      </c>
    </row>
    <row r="21" spans="1:12" ht="8.25" customHeight="1">
      <c r="A21" s="100">
        <v>257</v>
      </c>
      <c r="B21" s="77" t="s">
        <v>15</v>
      </c>
      <c r="C21" s="79">
        <v>158003</v>
      </c>
      <c r="D21" s="79">
        <v>120</v>
      </c>
      <c r="E21" s="79">
        <v>166</v>
      </c>
      <c r="F21" s="86">
        <f t="shared" si="3"/>
        <v>-46</v>
      </c>
      <c r="G21" s="79">
        <v>854</v>
      </c>
      <c r="H21" s="79">
        <v>549</v>
      </c>
      <c r="I21" s="86">
        <f t="shared" si="4"/>
        <v>305</v>
      </c>
      <c r="J21" s="86">
        <f t="shared" si="5"/>
        <v>259</v>
      </c>
      <c r="K21" s="79">
        <f>SUM(C21+J21)+5</f>
        <v>158267</v>
      </c>
      <c r="L21" s="83" t="s">
        <v>45</v>
      </c>
    </row>
    <row r="22" spans="1:12" s="88" customFormat="1" ht="11.1" customHeight="1">
      <c r="A22" s="99">
        <v>2</v>
      </c>
      <c r="B22" s="96" t="s">
        <v>61</v>
      </c>
      <c r="C22" s="94">
        <v>2145963</v>
      </c>
      <c r="D22" s="94">
        <v>1883</v>
      </c>
      <c r="E22" s="94">
        <v>2181</v>
      </c>
      <c r="F22" s="98">
        <f>SUM(F14,F16:F21)</f>
        <v>-298</v>
      </c>
      <c r="G22" s="94">
        <v>8504</v>
      </c>
      <c r="H22" s="94">
        <v>7404</v>
      </c>
      <c r="I22" s="95">
        <f>SUM(I14+I16+I17+I18+I19+I20+I21)</f>
        <v>1100</v>
      </c>
      <c r="J22" s="101">
        <f>SUM(J14+J16+J17+J18+J19+J20+J21)</f>
        <v>802</v>
      </c>
      <c r="K22" s="94">
        <f>SUM(K14+K16+K17+K18+K19+K20+K21)</f>
        <v>2146784</v>
      </c>
      <c r="L22" s="83" t="s">
        <v>45</v>
      </c>
    </row>
    <row r="23" spans="1:12" ht="9.9" customHeight="1">
      <c r="A23" s="100">
        <v>351</v>
      </c>
      <c r="B23" s="77" t="s">
        <v>16</v>
      </c>
      <c r="C23" s="79">
        <v>179237</v>
      </c>
      <c r="D23" s="79">
        <v>144</v>
      </c>
      <c r="E23" s="79">
        <v>218</v>
      </c>
      <c r="F23" s="86">
        <f aca="true" t="shared" si="6" ref="F23:F33">D23-E23</f>
        <v>-74</v>
      </c>
      <c r="G23" s="79">
        <v>777</v>
      </c>
      <c r="H23" s="79">
        <v>599</v>
      </c>
      <c r="I23" s="85">
        <f aca="true" t="shared" si="7" ref="I23:I33">G23-H23</f>
        <v>178</v>
      </c>
      <c r="J23" s="86">
        <f aca="true" t="shared" si="8" ref="J23:J33">F23+I23</f>
        <v>104</v>
      </c>
      <c r="K23" s="79">
        <f>SUM(C23+J23)+4</f>
        <v>179345</v>
      </c>
      <c r="L23" s="83" t="s">
        <v>45</v>
      </c>
    </row>
    <row r="24" spans="1:12" ht="8.25" customHeight="1">
      <c r="A24" s="100">
        <v>352</v>
      </c>
      <c r="B24" s="77" t="s">
        <v>120</v>
      </c>
      <c r="C24" s="79">
        <v>198531</v>
      </c>
      <c r="D24" s="79">
        <v>136</v>
      </c>
      <c r="E24" s="79">
        <v>235</v>
      </c>
      <c r="F24" s="86">
        <f t="shared" si="6"/>
        <v>-99</v>
      </c>
      <c r="G24" s="79">
        <v>945</v>
      </c>
      <c r="H24" s="79">
        <v>638</v>
      </c>
      <c r="I24" s="85">
        <f t="shared" si="7"/>
        <v>307</v>
      </c>
      <c r="J24" s="86">
        <f t="shared" si="8"/>
        <v>208</v>
      </c>
      <c r="K24" s="79">
        <f>SUM(C24+J24)</f>
        <v>198739</v>
      </c>
      <c r="L24" s="83" t="s">
        <v>45</v>
      </c>
    </row>
    <row r="25" spans="1:12" ht="8.25" customHeight="1">
      <c r="A25" s="100">
        <v>353</v>
      </c>
      <c r="B25" s="77" t="s">
        <v>119</v>
      </c>
      <c r="C25" s="79">
        <v>255538</v>
      </c>
      <c r="D25" s="79">
        <v>185</v>
      </c>
      <c r="E25" s="79">
        <v>230</v>
      </c>
      <c r="F25" s="86">
        <f t="shared" si="6"/>
        <v>-45</v>
      </c>
      <c r="G25" s="79">
        <v>1342</v>
      </c>
      <c r="H25" s="79">
        <v>1092</v>
      </c>
      <c r="I25" s="85">
        <f t="shared" si="7"/>
        <v>250</v>
      </c>
      <c r="J25" s="86">
        <f t="shared" si="8"/>
        <v>205</v>
      </c>
      <c r="K25" s="79">
        <f>SUM(C25+J25)</f>
        <v>255743</v>
      </c>
      <c r="L25" s="83" t="s">
        <v>45</v>
      </c>
    </row>
    <row r="26" spans="1:12" ht="8.25" customHeight="1">
      <c r="A26" s="100">
        <v>354</v>
      </c>
      <c r="B26" s="77" t="s">
        <v>95</v>
      </c>
      <c r="C26" s="79">
        <v>48498</v>
      </c>
      <c r="D26" s="79">
        <v>26</v>
      </c>
      <c r="E26" s="79">
        <v>62</v>
      </c>
      <c r="F26" s="86">
        <f t="shared" si="6"/>
        <v>-36</v>
      </c>
      <c r="G26" s="79">
        <v>248</v>
      </c>
      <c r="H26" s="79">
        <v>177</v>
      </c>
      <c r="I26" s="85">
        <f t="shared" si="7"/>
        <v>71</v>
      </c>
      <c r="J26" s="86">
        <f t="shared" si="8"/>
        <v>35</v>
      </c>
      <c r="K26" s="79">
        <f>SUM(C26+J26)</f>
        <v>48533</v>
      </c>
      <c r="L26" s="83" t="s">
        <v>45</v>
      </c>
    </row>
    <row r="27" spans="1:12" ht="8.25" customHeight="1">
      <c r="A27" s="100">
        <v>355</v>
      </c>
      <c r="B27" s="77" t="s">
        <v>17</v>
      </c>
      <c r="C27" s="79">
        <v>184124</v>
      </c>
      <c r="D27" s="79">
        <v>171</v>
      </c>
      <c r="E27" s="79">
        <v>158</v>
      </c>
      <c r="F27" s="86">
        <f t="shared" si="6"/>
        <v>13</v>
      </c>
      <c r="G27" s="79">
        <v>771</v>
      </c>
      <c r="H27" s="79">
        <v>771</v>
      </c>
      <c r="I27" s="85">
        <f t="shared" si="7"/>
        <v>0</v>
      </c>
      <c r="J27" s="86">
        <f t="shared" si="8"/>
        <v>13</v>
      </c>
      <c r="K27" s="79">
        <f>SUM(C27+J27)+2</f>
        <v>184139</v>
      </c>
      <c r="L27" s="83" t="s">
        <v>45</v>
      </c>
    </row>
    <row r="28" spans="1:12" ht="8.25" customHeight="1">
      <c r="A28" s="100">
        <v>356</v>
      </c>
      <c r="B28" s="77" t="s">
        <v>18</v>
      </c>
      <c r="C28" s="79">
        <v>114538</v>
      </c>
      <c r="D28" s="79">
        <v>98</v>
      </c>
      <c r="E28" s="79">
        <v>101</v>
      </c>
      <c r="F28" s="86">
        <f t="shared" si="6"/>
        <v>-3</v>
      </c>
      <c r="G28" s="79">
        <v>503</v>
      </c>
      <c r="H28" s="79">
        <v>421</v>
      </c>
      <c r="I28" s="85">
        <f t="shared" si="7"/>
        <v>82</v>
      </c>
      <c r="J28" s="86">
        <f t="shared" si="8"/>
        <v>79</v>
      </c>
      <c r="K28" s="79">
        <f>SUM(C28+J28)-1</f>
        <v>114616</v>
      </c>
      <c r="L28" s="83" t="s">
        <v>45</v>
      </c>
    </row>
    <row r="29" spans="1:12" ht="8.25" customHeight="1">
      <c r="A29" s="100">
        <v>357</v>
      </c>
      <c r="B29" s="77" t="s">
        <v>19</v>
      </c>
      <c r="C29" s="79">
        <v>164313</v>
      </c>
      <c r="D29" s="79">
        <v>144</v>
      </c>
      <c r="E29" s="79">
        <v>156</v>
      </c>
      <c r="F29" s="86">
        <f t="shared" si="6"/>
        <v>-12</v>
      </c>
      <c r="G29" s="79">
        <v>750</v>
      </c>
      <c r="H29" s="79">
        <v>585</v>
      </c>
      <c r="I29" s="85">
        <f t="shared" si="7"/>
        <v>165</v>
      </c>
      <c r="J29" s="86">
        <f t="shared" si="8"/>
        <v>153</v>
      </c>
      <c r="K29" s="79">
        <f>SUM(C29+J29)+1</f>
        <v>164467</v>
      </c>
      <c r="L29" s="83" t="s">
        <v>45</v>
      </c>
    </row>
    <row r="30" spans="1:12" ht="8.25" customHeight="1">
      <c r="A30" s="100">
        <v>358</v>
      </c>
      <c r="B30" s="77" t="s">
        <v>20</v>
      </c>
      <c r="C30" s="79">
        <v>141035</v>
      </c>
      <c r="D30" s="79">
        <v>110</v>
      </c>
      <c r="E30" s="79">
        <v>138</v>
      </c>
      <c r="F30" s="86">
        <f t="shared" si="6"/>
        <v>-28</v>
      </c>
      <c r="G30" s="79">
        <v>889</v>
      </c>
      <c r="H30" s="79">
        <v>861</v>
      </c>
      <c r="I30" s="85">
        <f t="shared" si="7"/>
        <v>28</v>
      </c>
      <c r="J30" s="85">
        <f t="shared" si="8"/>
        <v>0</v>
      </c>
      <c r="K30" s="79">
        <f>SUM(C30+J30)+3</f>
        <v>141038</v>
      </c>
      <c r="L30" s="83" t="s">
        <v>45</v>
      </c>
    </row>
    <row r="31" spans="1:12" ht="8.25" customHeight="1">
      <c r="A31" s="100">
        <v>359</v>
      </c>
      <c r="B31" s="77" t="s">
        <v>21</v>
      </c>
      <c r="C31" s="79">
        <v>205185</v>
      </c>
      <c r="D31" s="79">
        <v>191</v>
      </c>
      <c r="E31" s="79">
        <v>214</v>
      </c>
      <c r="F31" s="86">
        <f t="shared" si="6"/>
        <v>-23</v>
      </c>
      <c r="G31" s="79">
        <v>911</v>
      </c>
      <c r="H31" s="79">
        <v>739</v>
      </c>
      <c r="I31" s="85">
        <f t="shared" si="7"/>
        <v>172</v>
      </c>
      <c r="J31" s="86">
        <f t="shared" si="8"/>
        <v>149</v>
      </c>
      <c r="K31" s="79">
        <f>SUM(C31+J31)-3</f>
        <v>205331</v>
      </c>
      <c r="L31" s="83" t="s">
        <v>45</v>
      </c>
    </row>
    <row r="32" spans="1:12" ht="8.25" customHeight="1">
      <c r="A32" s="100">
        <v>360</v>
      </c>
      <c r="B32" s="77" t="s">
        <v>22</v>
      </c>
      <c r="C32" s="79">
        <v>92549</v>
      </c>
      <c r="D32" s="79">
        <v>67</v>
      </c>
      <c r="E32" s="79">
        <v>104</v>
      </c>
      <c r="F32" s="86">
        <f t="shared" si="6"/>
        <v>-37</v>
      </c>
      <c r="G32" s="79">
        <v>425</v>
      </c>
      <c r="H32" s="79">
        <v>342</v>
      </c>
      <c r="I32" s="85">
        <f t="shared" si="7"/>
        <v>83</v>
      </c>
      <c r="J32" s="86">
        <f t="shared" si="8"/>
        <v>46</v>
      </c>
      <c r="K32" s="79">
        <f>SUM(C32+J32)+2</f>
        <v>92597</v>
      </c>
      <c r="L32" s="83" t="s">
        <v>45</v>
      </c>
    </row>
    <row r="33" spans="1:12" ht="8.25" customHeight="1">
      <c r="A33" s="100">
        <v>361</v>
      </c>
      <c r="B33" s="77" t="s">
        <v>23</v>
      </c>
      <c r="C33" s="79">
        <v>137507</v>
      </c>
      <c r="D33" s="79">
        <v>132</v>
      </c>
      <c r="E33" s="79">
        <v>138</v>
      </c>
      <c r="F33" s="86">
        <f t="shared" si="6"/>
        <v>-6</v>
      </c>
      <c r="G33" s="79">
        <v>605</v>
      </c>
      <c r="H33" s="79">
        <v>504</v>
      </c>
      <c r="I33" s="85">
        <f t="shared" si="7"/>
        <v>101</v>
      </c>
      <c r="J33" s="86">
        <f t="shared" si="8"/>
        <v>95</v>
      </c>
      <c r="K33" s="79">
        <f>SUM(C33+J33)+1</f>
        <v>137603</v>
      </c>
      <c r="L33" s="83" t="s">
        <v>45</v>
      </c>
    </row>
    <row r="34" spans="1:12" s="88" customFormat="1" ht="11.1" customHeight="1">
      <c r="A34" s="99">
        <v>3</v>
      </c>
      <c r="B34" s="96" t="s">
        <v>60</v>
      </c>
      <c r="C34" s="94">
        <v>1721055</v>
      </c>
      <c r="D34" s="94">
        <v>1404</v>
      </c>
      <c r="E34" s="94">
        <v>1754</v>
      </c>
      <c r="F34" s="98">
        <f>SUM(F23:F33)</f>
        <v>-350</v>
      </c>
      <c r="G34" s="94">
        <v>8166</v>
      </c>
      <c r="H34" s="94">
        <v>6729</v>
      </c>
      <c r="I34" s="95">
        <f>SUM(I23:I33)</f>
        <v>1437</v>
      </c>
      <c r="J34" s="95">
        <f>SUM(J23:J33)</f>
        <v>1087</v>
      </c>
      <c r="K34" s="94">
        <f>SUM(K23:K33)</f>
        <v>1722151</v>
      </c>
      <c r="L34" s="83" t="s">
        <v>45</v>
      </c>
    </row>
    <row r="35" spans="1:12" ht="9.9" customHeight="1">
      <c r="A35" s="100">
        <v>401</v>
      </c>
      <c r="B35" s="77" t="s">
        <v>24</v>
      </c>
      <c r="C35" s="79">
        <v>77380</v>
      </c>
      <c r="D35" s="79">
        <v>72</v>
      </c>
      <c r="E35" s="79">
        <v>91</v>
      </c>
      <c r="F35" s="86">
        <f aca="true" t="shared" si="9" ref="F35:F51">D35-E35</f>
        <v>-19</v>
      </c>
      <c r="G35" s="79">
        <v>368</v>
      </c>
      <c r="H35" s="79">
        <v>378</v>
      </c>
      <c r="I35" s="86">
        <f aca="true" t="shared" si="10" ref="I35:I51">G35-H35</f>
        <v>-10</v>
      </c>
      <c r="J35" s="86">
        <f aca="true" t="shared" si="11" ref="J35:J51">F35+I35</f>
        <v>-29</v>
      </c>
      <c r="K35" s="79">
        <f>SUM(C35+J35)+7</f>
        <v>77358</v>
      </c>
      <c r="L35" s="83" t="s">
        <v>45</v>
      </c>
    </row>
    <row r="36" spans="1:12" ht="8.25" customHeight="1">
      <c r="A36" s="100">
        <v>402</v>
      </c>
      <c r="B36" s="77" t="s">
        <v>25</v>
      </c>
      <c r="C36" s="79">
        <v>49677</v>
      </c>
      <c r="D36" s="79">
        <v>45</v>
      </c>
      <c r="E36" s="79">
        <v>44</v>
      </c>
      <c r="F36" s="86">
        <f t="shared" si="9"/>
        <v>1</v>
      </c>
      <c r="G36" s="79">
        <v>271</v>
      </c>
      <c r="H36" s="79">
        <v>238</v>
      </c>
      <c r="I36" s="86">
        <f t="shared" si="10"/>
        <v>33</v>
      </c>
      <c r="J36" s="86">
        <f t="shared" si="11"/>
        <v>34</v>
      </c>
      <c r="K36" s="79">
        <f>SUM(C36+J36)+8</f>
        <v>49719</v>
      </c>
      <c r="L36" s="83" t="s">
        <v>45</v>
      </c>
    </row>
    <row r="37" spans="1:12" ht="8.25" customHeight="1">
      <c r="A37" s="100">
        <v>403</v>
      </c>
      <c r="B37" s="77" t="s">
        <v>26</v>
      </c>
      <c r="C37" s="79">
        <v>169017</v>
      </c>
      <c r="D37" s="79">
        <v>148</v>
      </c>
      <c r="E37" s="79">
        <v>123</v>
      </c>
      <c r="F37" s="86">
        <f t="shared" si="9"/>
        <v>25</v>
      </c>
      <c r="G37" s="79">
        <v>994</v>
      </c>
      <c r="H37" s="79">
        <v>1033</v>
      </c>
      <c r="I37" s="86">
        <f t="shared" si="10"/>
        <v>-39</v>
      </c>
      <c r="J37" s="86">
        <f t="shared" si="11"/>
        <v>-14</v>
      </c>
      <c r="K37" s="79">
        <f>SUM(C37+J37)-8</f>
        <v>168995</v>
      </c>
      <c r="L37" s="83" t="s">
        <v>45</v>
      </c>
    </row>
    <row r="38" spans="1:12" ht="8.25" customHeight="1">
      <c r="A38" s="100">
        <v>404</v>
      </c>
      <c r="B38" s="77" t="s">
        <v>118</v>
      </c>
      <c r="C38" s="79">
        <v>163819</v>
      </c>
      <c r="D38" s="79">
        <v>129</v>
      </c>
      <c r="E38" s="79">
        <v>149</v>
      </c>
      <c r="F38" s="86">
        <f t="shared" si="9"/>
        <v>-20</v>
      </c>
      <c r="G38" s="79">
        <v>1125</v>
      </c>
      <c r="H38" s="79">
        <v>1414</v>
      </c>
      <c r="I38" s="86">
        <f t="shared" si="10"/>
        <v>-289</v>
      </c>
      <c r="J38" s="86">
        <f t="shared" si="11"/>
        <v>-309</v>
      </c>
      <c r="K38" s="79">
        <f>SUM(C38+J38)-1</f>
        <v>163509</v>
      </c>
      <c r="L38" s="83" t="s">
        <v>45</v>
      </c>
    </row>
    <row r="39" spans="1:12" ht="8.25" customHeight="1">
      <c r="A39" s="100">
        <v>405</v>
      </c>
      <c r="B39" s="77" t="s">
        <v>117</v>
      </c>
      <c r="C39" s="79">
        <v>75616</v>
      </c>
      <c r="D39" s="79">
        <v>64</v>
      </c>
      <c r="E39" s="79">
        <v>95</v>
      </c>
      <c r="F39" s="86">
        <f t="shared" si="9"/>
        <v>-31</v>
      </c>
      <c r="G39" s="79">
        <v>401</v>
      </c>
      <c r="H39" s="79">
        <v>411</v>
      </c>
      <c r="I39" s="86">
        <f t="shared" si="10"/>
        <v>-10</v>
      </c>
      <c r="J39" s="86">
        <f t="shared" si="11"/>
        <v>-41</v>
      </c>
      <c r="K39" s="79">
        <f>SUM(C39+J39)-2</f>
        <v>75573</v>
      </c>
      <c r="L39" s="83" t="s">
        <v>45</v>
      </c>
    </row>
    <row r="40" spans="1:12" ht="9.9" customHeight="1">
      <c r="A40" s="100">
        <v>451</v>
      </c>
      <c r="B40" s="77" t="s">
        <v>27</v>
      </c>
      <c r="C40" s="79">
        <v>125739</v>
      </c>
      <c r="D40" s="79">
        <v>83</v>
      </c>
      <c r="E40" s="79">
        <v>134</v>
      </c>
      <c r="F40" s="86">
        <f t="shared" si="9"/>
        <v>-51</v>
      </c>
      <c r="G40" s="79">
        <v>691</v>
      </c>
      <c r="H40" s="79">
        <v>562</v>
      </c>
      <c r="I40" s="86">
        <f t="shared" si="10"/>
        <v>129</v>
      </c>
      <c r="J40" s="86">
        <f t="shared" si="11"/>
        <v>78</v>
      </c>
      <c r="K40" s="79">
        <f>SUM(C40+J40)-3</f>
        <v>125814</v>
      </c>
      <c r="L40" s="83" t="s">
        <v>45</v>
      </c>
    </row>
    <row r="41" spans="1:12" ht="8.25" customHeight="1">
      <c r="A41" s="100">
        <v>452</v>
      </c>
      <c r="B41" s="77" t="s">
        <v>28</v>
      </c>
      <c r="C41" s="79">
        <v>190188</v>
      </c>
      <c r="D41" s="79">
        <v>140</v>
      </c>
      <c r="E41" s="79">
        <v>192</v>
      </c>
      <c r="F41" s="86">
        <f t="shared" si="9"/>
        <v>-52</v>
      </c>
      <c r="G41" s="79">
        <v>871</v>
      </c>
      <c r="H41" s="79">
        <v>644</v>
      </c>
      <c r="I41" s="86">
        <f t="shared" si="10"/>
        <v>227</v>
      </c>
      <c r="J41" s="86">
        <f t="shared" si="11"/>
        <v>175</v>
      </c>
      <c r="K41" s="79">
        <f>SUM(C41+J41)+1</f>
        <v>190364</v>
      </c>
      <c r="L41" s="83" t="s">
        <v>45</v>
      </c>
    </row>
    <row r="42" spans="1:12" ht="8.25" customHeight="1">
      <c r="A42" s="100">
        <v>453</v>
      </c>
      <c r="B42" s="77" t="s">
        <v>29</v>
      </c>
      <c r="C42" s="79">
        <v>173418</v>
      </c>
      <c r="D42" s="79">
        <v>179</v>
      </c>
      <c r="E42" s="79">
        <v>144</v>
      </c>
      <c r="F42" s="86">
        <f t="shared" si="9"/>
        <v>35</v>
      </c>
      <c r="G42" s="79">
        <v>1455</v>
      </c>
      <c r="H42" s="79">
        <v>1049</v>
      </c>
      <c r="I42" s="86">
        <f t="shared" si="10"/>
        <v>406</v>
      </c>
      <c r="J42" s="86">
        <f t="shared" si="11"/>
        <v>441</v>
      </c>
      <c r="K42" s="79">
        <f>SUM(C42+J42)-2</f>
        <v>173857</v>
      </c>
      <c r="L42" s="83" t="s">
        <v>45</v>
      </c>
    </row>
    <row r="43" spans="1:12" ht="8.25" customHeight="1">
      <c r="A43" s="100">
        <v>454</v>
      </c>
      <c r="B43" s="77" t="s">
        <v>30</v>
      </c>
      <c r="C43" s="79">
        <v>328301</v>
      </c>
      <c r="D43" s="79">
        <v>277</v>
      </c>
      <c r="E43" s="79">
        <v>294</v>
      </c>
      <c r="F43" s="86">
        <f t="shared" si="9"/>
        <v>-17</v>
      </c>
      <c r="G43" s="79">
        <v>1698</v>
      </c>
      <c r="H43" s="79">
        <v>1407</v>
      </c>
      <c r="I43" s="86">
        <f t="shared" si="10"/>
        <v>291</v>
      </c>
      <c r="J43" s="86">
        <f t="shared" si="11"/>
        <v>274</v>
      </c>
      <c r="K43" s="79">
        <f>SUM(C43+J43)-1</f>
        <v>328574</v>
      </c>
      <c r="L43" s="83" t="s">
        <v>45</v>
      </c>
    </row>
    <row r="44" spans="1:12" ht="8.25" customHeight="1">
      <c r="A44" s="100">
        <v>455</v>
      </c>
      <c r="B44" s="77" t="s">
        <v>31</v>
      </c>
      <c r="C44" s="79">
        <v>98891</v>
      </c>
      <c r="D44" s="79">
        <v>84</v>
      </c>
      <c r="E44" s="79">
        <v>106</v>
      </c>
      <c r="F44" s="86">
        <f t="shared" si="9"/>
        <v>-22</v>
      </c>
      <c r="G44" s="79">
        <v>426</v>
      </c>
      <c r="H44" s="79">
        <v>332</v>
      </c>
      <c r="I44" s="86">
        <f t="shared" si="10"/>
        <v>94</v>
      </c>
      <c r="J44" s="86">
        <f t="shared" si="11"/>
        <v>72</v>
      </c>
      <c r="K44" s="79">
        <f>SUM(C44+J44)+4</f>
        <v>98967</v>
      </c>
      <c r="L44" s="83" t="s">
        <v>45</v>
      </c>
    </row>
    <row r="45" spans="1:12" ht="8.25" customHeight="1">
      <c r="A45" s="100">
        <v>456</v>
      </c>
      <c r="B45" s="77" t="s">
        <v>32</v>
      </c>
      <c r="C45" s="79">
        <v>137553</v>
      </c>
      <c r="D45" s="79">
        <v>120</v>
      </c>
      <c r="E45" s="79">
        <v>127</v>
      </c>
      <c r="F45" s="86">
        <f t="shared" si="9"/>
        <v>-7</v>
      </c>
      <c r="G45" s="79">
        <v>549</v>
      </c>
      <c r="H45" s="79">
        <v>441</v>
      </c>
      <c r="I45" s="86">
        <f t="shared" si="10"/>
        <v>108</v>
      </c>
      <c r="J45" s="86">
        <f t="shared" si="11"/>
        <v>101</v>
      </c>
      <c r="K45" s="79">
        <f>SUM(C45+J45)-8</f>
        <v>137646</v>
      </c>
      <c r="L45" s="83" t="s">
        <v>45</v>
      </c>
    </row>
    <row r="46" spans="1:12" ht="8.25" customHeight="1">
      <c r="A46" s="100">
        <v>457</v>
      </c>
      <c r="B46" s="77" t="s">
        <v>94</v>
      </c>
      <c r="C46" s="79">
        <v>171247</v>
      </c>
      <c r="D46" s="79">
        <v>157</v>
      </c>
      <c r="E46" s="79">
        <v>171</v>
      </c>
      <c r="F46" s="86">
        <f t="shared" si="9"/>
        <v>-14</v>
      </c>
      <c r="G46" s="79">
        <v>874</v>
      </c>
      <c r="H46" s="79">
        <v>577</v>
      </c>
      <c r="I46" s="86">
        <f t="shared" si="10"/>
        <v>297</v>
      </c>
      <c r="J46" s="86">
        <f t="shared" si="11"/>
        <v>283</v>
      </c>
      <c r="K46" s="79">
        <f>SUM(C46+J46)+3</f>
        <v>171533</v>
      </c>
      <c r="L46" s="83" t="s">
        <v>45</v>
      </c>
    </row>
    <row r="47" spans="1:12" ht="8.25" customHeight="1">
      <c r="A47" s="100">
        <v>458</v>
      </c>
      <c r="B47" s="77" t="s">
        <v>33</v>
      </c>
      <c r="C47" s="79">
        <v>131611</v>
      </c>
      <c r="D47" s="79">
        <v>96</v>
      </c>
      <c r="E47" s="79">
        <v>137</v>
      </c>
      <c r="F47" s="86">
        <f t="shared" si="9"/>
        <v>-41</v>
      </c>
      <c r="G47" s="79">
        <v>834</v>
      </c>
      <c r="H47" s="79">
        <v>763</v>
      </c>
      <c r="I47" s="86">
        <f t="shared" si="10"/>
        <v>71</v>
      </c>
      <c r="J47" s="86">
        <f t="shared" si="11"/>
        <v>30</v>
      </c>
      <c r="K47" s="79">
        <f>SUM(C47+J47)-1</f>
        <v>131640</v>
      </c>
      <c r="L47" s="83" t="s">
        <v>45</v>
      </c>
    </row>
    <row r="48" spans="1:12" ht="8.25" customHeight="1">
      <c r="A48" s="100">
        <v>459</v>
      </c>
      <c r="B48" s="77" t="s">
        <v>34</v>
      </c>
      <c r="C48" s="79">
        <v>359468</v>
      </c>
      <c r="D48" s="79">
        <v>327</v>
      </c>
      <c r="E48" s="79">
        <v>325</v>
      </c>
      <c r="F48" s="86">
        <f t="shared" si="9"/>
        <v>2</v>
      </c>
      <c r="G48" s="79">
        <v>2007</v>
      </c>
      <c r="H48" s="79">
        <v>1859</v>
      </c>
      <c r="I48" s="86">
        <f t="shared" si="10"/>
        <v>148</v>
      </c>
      <c r="J48" s="86">
        <f t="shared" si="11"/>
        <v>150</v>
      </c>
      <c r="K48" s="79">
        <f>SUM(C48+J48)-19</f>
        <v>359599</v>
      </c>
      <c r="L48" s="83" t="s">
        <v>45</v>
      </c>
    </row>
    <row r="49" spans="1:12" ht="8.25" customHeight="1">
      <c r="A49" s="100">
        <v>460</v>
      </c>
      <c r="B49" s="77" t="s">
        <v>35</v>
      </c>
      <c r="C49" s="79">
        <v>143478</v>
      </c>
      <c r="D49" s="79">
        <v>137</v>
      </c>
      <c r="E49" s="79">
        <v>127</v>
      </c>
      <c r="F49" s="86">
        <f t="shared" si="9"/>
        <v>10</v>
      </c>
      <c r="G49" s="79">
        <v>825</v>
      </c>
      <c r="H49" s="79">
        <v>684</v>
      </c>
      <c r="I49" s="86">
        <f t="shared" si="10"/>
        <v>141</v>
      </c>
      <c r="J49" s="86">
        <f t="shared" si="11"/>
        <v>151</v>
      </c>
      <c r="K49" s="79">
        <f>SUM(C49+J49)+1</f>
        <v>143630</v>
      </c>
      <c r="L49" s="83" t="s">
        <v>45</v>
      </c>
    </row>
    <row r="50" spans="1:12" ht="8.25" customHeight="1">
      <c r="A50" s="100">
        <v>461</v>
      </c>
      <c r="B50" s="77" t="s">
        <v>116</v>
      </c>
      <c r="C50" s="79">
        <v>88581</v>
      </c>
      <c r="D50" s="79">
        <v>82</v>
      </c>
      <c r="E50" s="79">
        <v>102</v>
      </c>
      <c r="F50" s="86">
        <f t="shared" si="9"/>
        <v>-20</v>
      </c>
      <c r="G50" s="79">
        <v>356</v>
      </c>
      <c r="H50" s="79">
        <v>379</v>
      </c>
      <c r="I50" s="86">
        <f t="shared" si="10"/>
        <v>-23</v>
      </c>
      <c r="J50" s="86">
        <f t="shared" si="11"/>
        <v>-43</v>
      </c>
      <c r="K50" s="79">
        <f>SUM(C50+J50)+2</f>
        <v>88540</v>
      </c>
      <c r="L50" s="83" t="s">
        <v>45</v>
      </c>
    </row>
    <row r="51" spans="1:12" ht="8.25" customHeight="1">
      <c r="A51" s="100">
        <v>462</v>
      </c>
      <c r="B51" s="77" t="s">
        <v>36</v>
      </c>
      <c r="C51" s="79">
        <v>57363</v>
      </c>
      <c r="D51" s="79">
        <v>41</v>
      </c>
      <c r="E51" s="79">
        <v>78</v>
      </c>
      <c r="F51" s="86">
        <f t="shared" si="9"/>
        <v>-37</v>
      </c>
      <c r="G51" s="79">
        <v>300</v>
      </c>
      <c r="H51" s="79">
        <v>216</v>
      </c>
      <c r="I51" s="86">
        <f t="shared" si="10"/>
        <v>84</v>
      </c>
      <c r="J51" s="86">
        <f t="shared" si="11"/>
        <v>47</v>
      </c>
      <c r="K51" s="79">
        <f>SUM(C51+J51)-3</f>
        <v>57407</v>
      </c>
      <c r="L51" s="83" t="s">
        <v>45</v>
      </c>
    </row>
    <row r="52" spans="1:12" ht="11.1" customHeight="1">
      <c r="A52" s="99">
        <v>4</v>
      </c>
      <c r="B52" s="96" t="s">
        <v>63</v>
      </c>
      <c r="C52" s="94">
        <v>2541347</v>
      </c>
      <c r="D52" s="94">
        <v>2181</v>
      </c>
      <c r="E52" s="94">
        <v>2439</v>
      </c>
      <c r="F52" s="98">
        <f>SUM(F35:F51)</f>
        <v>-258</v>
      </c>
      <c r="G52" s="94">
        <v>14045</v>
      </c>
      <c r="H52" s="94">
        <v>12387</v>
      </c>
      <c r="I52" s="95">
        <f>SUM(I35:I51)</f>
        <v>1658</v>
      </c>
      <c r="J52" s="95">
        <f>SUM(J35:J51)</f>
        <v>1400</v>
      </c>
      <c r="K52" s="94">
        <f>SUM(K35:K51)</f>
        <v>2542725</v>
      </c>
      <c r="L52" s="83" t="s">
        <v>45</v>
      </c>
    </row>
    <row r="53" spans="1:12" s="88" customFormat="1" ht="13.65" customHeight="1">
      <c r="A53" s="97">
        <v>3</v>
      </c>
      <c r="B53" s="96" t="s">
        <v>59</v>
      </c>
      <c r="C53" s="94">
        <v>7999468</v>
      </c>
      <c r="D53" s="94">
        <v>6780</v>
      </c>
      <c r="E53" s="94">
        <v>8099</v>
      </c>
      <c r="F53" s="95">
        <v>-1319</v>
      </c>
      <c r="G53" s="94">
        <v>38733</v>
      </c>
      <c r="H53" s="94">
        <v>34003</v>
      </c>
      <c r="I53" s="95">
        <f>G53-H53</f>
        <v>4730</v>
      </c>
      <c r="J53" s="95">
        <f>F53+I53</f>
        <v>3411</v>
      </c>
      <c r="K53" s="94">
        <f>SUM(K13+K22+K34+K52)</f>
        <v>8002912</v>
      </c>
      <c r="L53" s="83" t="s">
        <v>45</v>
      </c>
    </row>
    <row r="54" spans="1:12" ht="9.6" customHeight="1">
      <c r="A54" s="93" t="s">
        <v>48</v>
      </c>
      <c r="B54" s="77" t="s">
        <v>47</v>
      </c>
      <c r="C54" s="89">
        <v>3950360</v>
      </c>
      <c r="D54" s="89">
        <v>3487</v>
      </c>
      <c r="E54" s="89">
        <v>4041</v>
      </c>
      <c r="F54" s="91">
        <v>-554</v>
      </c>
      <c r="G54" s="89">
        <v>20312</v>
      </c>
      <c r="H54" s="89">
        <v>18122</v>
      </c>
      <c r="I54" s="90">
        <f>G54-H54</f>
        <v>2190</v>
      </c>
      <c r="J54" s="90">
        <f>F54+I54</f>
        <v>1636</v>
      </c>
      <c r="K54" s="89">
        <f>SUM(C54+J54)+51</f>
        <v>3952047</v>
      </c>
      <c r="L54" s="83" t="s">
        <v>45</v>
      </c>
    </row>
    <row r="55" spans="1:12" ht="9.6" customHeight="1">
      <c r="A55" s="92" t="s">
        <v>48</v>
      </c>
      <c r="B55" s="77" t="s">
        <v>49</v>
      </c>
      <c r="C55" s="89">
        <v>4049108</v>
      </c>
      <c r="D55" s="89">
        <v>3293</v>
      </c>
      <c r="E55" s="89">
        <v>4058</v>
      </c>
      <c r="F55" s="91">
        <v>-765</v>
      </c>
      <c r="G55" s="89">
        <v>18421</v>
      </c>
      <c r="H55" s="89">
        <v>15881</v>
      </c>
      <c r="I55" s="90">
        <f>G55-H55</f>
        <v>2540</v>
      </c>
      <c r="J55" s="90">
        <f>F55+I55</f>
        <v>1775</v>
      </c>
      <c r="K55" s="89">
        <f>SUM(C55+J55)-18</f>
        <v>4050865</v>
      </c>
      <c r="L55" s="83" t="s">
        <v>45</v>
      </c>
    </row>
    <row r="56" spans="1:12" s="88" customFormat="1" ht="11.4" customHeight="1">
      <c r="A56" s="128" t="s">
        <v>58</v>
      </c>
      <c r="B56" s="128"/>
      <c r="C56" s="128"/>
      <c r="D56" s="128"/>
      <c r="E56" s="128"/>
      <c r="F56" s="128"/>
      <c r="G56" s="128"/>
      <c r="H56" s="128"/>
      <c r="I56" s="128"/>
      <c r="J56" s="128"/>
      <c r="K56" s="128"/>
      <c r="L56" s="83" t="s">
        <v>45</v>
      </c>
    </row>
    <row r="57" spans="1:12" ht="8.25" customHeight="1">
      <c r="A57" s="87">
        <v>153017</v>
      </c>
      <c r="B57" s="77" t="s">
        <v>115</v>
      </c>
      <c r="C57" s="79">
        <v>50339</v>
      </c>
      <c r="D57" s="79">
        <v>24</v>
      </c>
      <c r="E57" s="79">
        <v>62</v>
      </c>
      <c r="F57" s="86">
        <f aca="true" t="shared" si="12" ref="F57:F71">D57-E57</f>
        <v>-38</v>
      </c>
      <c r="G57" s="79">
        <v>237</v>
      </c>
      <c r="H57" s="79">
        <v>189</v>
      </c>
      <c r="I57" s="86">
        <f aca="true" t="shared" si="13" ref="I57:I71">G57-H57</f>
        <v>48</v>
      </c>
      <c r="J57" s="86">
        <f aca="true" t="shared" si="14" ref="J57:J71">F57+I57</f>
        <v>10</v>
      </c>
      <c r="K57" s="79">
        <f>SUM(C57+J57)+4</f>
        <v>50353</v>
      </c>
      <c r="L57" s="83" t="s">
        <v>45</v>
      </c>
    </row>
    <row r="58" spans="1:12" ht="8.25" customHeight="1">
      <c r="A58" s="87">
        <v>157006</v>
      </c>
      <c r="B58" s="77" t="s">
        <v>93</v>
      </c>
      <c r="C58" s="79">
        <v>50111</v>
      </c>
      <c r="D58" s="79">
        <v>44</v>
      </c>
      <c r="E58" s="79">
        <v>49</v>
      </c>
      <c r="F58" s="86">
        <f t="shared" si="12"/>
        <v>-5</v>
      </c>
      <c r="G58" s="79">
        <v>330</v>
      </c>
      <c r="H58" s="79">
        <v>229</v>
      </c>
      <c r="I58" s="86">
        <f t="shared" si="13"/>
        <v>101</v>
      </c>
      <c r="J58" s="86">
        <f t="shared" si="14"/>
        <v>96</v>
      </c>
      <c r="K58" s="79">
        <f>SUM(C58+J58)+2</f>
        <v>50209</v>
      </c>
      <c r="L58" s="83" t="s">
        <v>45</v>
      </c>
    </row>
    <row r="59" spans="1:12" ht="8.25" customHeight="1">
      <c r="A59" s="87">
        <v>158037</v>
      </c>
      <c r="B59" s="77" t="s">
        <v>92</v>
      </c>
      <c r="C59" s="79">
        <v>52123</v>
      </c>
      <c r="D59" s="79">
        <v>55</v>
      </c>
      <c r="E59" s="79">
        <v>40</v>
      </c>
      <c r="F59" s="86">
        <f t="shared" si="12"/>
        <v>15</v>
      </c>
      <c r="G59" s="79">
        <v>305</v>
      </c>
      <c r="H59" s="79">
        <v>238</v>
      </c>
      <c r="I59" s="86">
        <f t="shared" si="13"/>
        <v>67</v>
      </c>
      <c r="J59" s="86">
        <f t="shared" si="14"/>
        <v>82</v>
      </c>
      <c r="K59" s="79">
        <f>SUM(C59+J59)-3</f>
        <v>52202</v>
      </c>
      <c r="L59" s="83" t="s">
        <v>45</v>
      </c>
    </row>
    <row r="60" spans="1:12" ht="8.25" customHeight="1">
      <c r="A60" s="87">
        <v>159016</v>
      </c>
      <c r="B60" s="77" t="s">
        <v>114</v>
      </c>
      <c r="C60" s="79">
        <v>117349</v>
      </c>
      <c r="D60" s="79">
        <v>119</v>
      </c>
      <c r="E60" s="79">
        <v>114</v>
      </c>
      <c r="F60" s="86">
        <f t="shared" si="12"/>
        <v>5</v>
      </c>
      <c r="G60" s="79">
        <v>631</v>
      </c>
      <c r="H60" s="79">
        <v>1057</v>
      </c>
      <c r="I60" s="86">
        <f t="shared" si="13"/>
        <v>-426</v>
      </c>
      <c r="J60" s="86">
        <f t="shared" si="14"/>
        <v>-421</v>
      </c>
      <c r="K60" s="79">
        <f>SUM(C60+J60)+3</f>
        <v>116931</v>
      </c>
      <c r="L60" s="83" t="s">
        <v>45</v>
      </c>
    </row>
    <row r="61" spans="1:12" ht="8.25" customHeight="1">
      <c r="A61" s="87">
        <v>241005</v>
      </c>
      <c r="B61" s="77" t="s">
        <v>37</v>
      </c>
      <c r="C61" s="79">
        <v>61148</v>
      </c>
      <c r="D61" s="79">
        <v>57</v>
      </c>
      <c r="E61" s="79">
        <v>62</v>
      </c>
      <c r="F61" s="86">
        <f t="shared" si="12"/>
        <v>-5</v>
      </c>
      <c r="G61" s="79">
        <v>376</v>
      </c>
      <c r="H61" s="79">
        <v>352</v>
      </c>
      <c r="I61" s="86">
        <f t="shared" si="13"/>
        <v>24</v>
      </c>
      <c r="J61" s="86">
        <f t="shared" si="14"/>
        <v>19</v>
      </c>
      <c r="K61" s="79">
        <f>SUM(C61+J61)-3</f>
        <v>61164</v>
      </c>
      <c r="L61" s="83" t="s">
        <v>45</v>
      </c>
    </row>
    <row r="62" spans="1:12" ht="8.25" customHeight="1">
      <c r="A62" s="87">
        <v>241010</v>
      </c>
      <c r="B62" s="77" t="s">
        <v>91</v>
      </c>
      <c r="C62" s="79">
        <v>54550</v>
      </c>
      <c r="D62" s="79">
        <v>38</v>
      </c>
      <c r="E62" s="79">
        <v>67</v>
      </c>
      <c r="F62" s="86">
        <f t="shared" si="12"/>
        <v>-29</v>
      </c>
      <c r="G62" s="79">
        <v>351</v>
      </c>
      <c r="H62" s="79">
        <v>318</v>
      </c>
      <c r="I62" s="86">
        <f t="shared" si="13"/>
        <v>33</v>
      </c>
      <c r="J62" s="86">
        <f t="shared" si="14"/>
        <v>4</v>
      </c>
      <c r="K62" s="79">
        <f>SUM(C62+J62)</f>
        <v>54554</v>
      </c>
      <c r="L62" s="83" t="s">
        <v>45</v>
      </c>
    </row>
    <row r="63" spans="1:12" ht="8.25" customHeight="1">
      <c r="A63" s="87">
        <v>252006</v>
      </c>
      <c r="B63" s="77" t="s">
        <v>38</v>
      </c>
      <c r="C63" s="79">
        <v>57242</v>
      </c>
      <c r="D63" s="79">
        <v>45</v>
      </c>
      <c r="E63" s="79">
        <v>67</v>
      </c>
      <c r="F63" s="86">
        <f t="shared" si="12"/>
        <v>-22</v>
      </c>
      <c r="G63" s="79">
        <v>320</v>
      </c>
      <c r="H63" s="79">
        <v>293</v>
      </c>
      <c r="I63" s="86">
        <f t="shared" si="13"/>
        <v>27</v>
      </c>
      <c r="J63" s="86">
        <f t="shared" si="14"/>
        <v>5</v>
      </c>
      <c r="K63" s="79">
        <f>SUM(C63+J63)-3</f>
        <v>57244</v>
      </c>
      <c r="L63" s="83" t="s">
        <v>45</v>
      </c>
    </row>
    <row r="64" spans="1:12" ht="8.25" customHeight="1">
      <c r="A64" s="87">
        <v>254021</v>
      </c>
      <c r="B64" s="77" t="s">
        <v>39</v>
      </c>
      <c r="C64" s="79">
        <v>101138</v>
      </c>
      <c r="D64" s="79">
        <v>83</v>
      </c>
      <c r="E64" s="79">
        <v>99</v>
      </c>
      <c r="F64" s="86">
        <f t="shared" si="12"/>
        <v>-16</v>
      </c>
      <c r="G64" s="79">
        <v>579</v>
      </c>
      <c r="H64" s="79">
        <v>609</v>
      </c>
      <c r="I64" s="86">
        <f t="shared" si="13"/>
        <v>-30</v>
      </c>
      <c r="J64" s="86">
        <f t="shared" si="14"/>
        <v>-46</v>
      </c>
      <c r="K64" s="79">
        <f>SUM(C64+J64)-4</f>
        <v>101088</v>
      </c>
      <c r="L64" s="83" t="s">
        <v>45</v>
      </c>
    </row>
    <row r="65" spans="1:12" ht="8.25" customHeight="1">
      <c r="A65" s="87">
        <v>351006</v>
      </c>
      <c r="B65" s="77" t="s">
        <v>113</v>
      </c>
      <c r="C65" s="79">
        <v>69468</v>
      </c>
      <c r="D65" s="79">
        <v>65</v>
      </c>
      <c r="E65" s="79">
        <v>95</v>
      </c>
      <c r="F65" s="86">
        <f t="shared" si="12"/>
        <v>-30</v>
      </c>
      <c r="G65" s="79">
        <v>353</v>
      </c>
      <c r="H65" s="79">
        <v>367</v>
      </c>
      <c r="I65" s="86">
        <f t="shared" si="13"/>
        <v>-14</v>
      </c>
      <c r="J65" s="86">
        <f t="shared" si="14"/>
        <v>-44</v>
      </c>
      <c r="K65" s="79">
        <f>SUM(C65+J65)</f>
        <v>69424</v>
      </c>
      <c r="L65" s="83" t="s">
        <v>45</v>
      </c>
    </row>
    <row r="66" spans="1:12" ht="8.25" customHeight="1">
      <c r="A66" s="87">
        <v>352011</v>
      </c>
      <c r="B66" s="77" t="s">
        <v>112</v>
      </c>
      <c r="C66" s="79">
        <v>48252</v>
      </c>
      <c r="D66" s="79">
        <v>27</v>
      </c>
      <c r="E66" s="79">
        <v>69</v>
      </c>
      <c r="F66" s="86">
        <f t="shared" si="12"/>
        <v>-42</v>
      </c>
      <c r="G66" s="79">
        <v>278</v>
      </c>
      <c r="H66" s="79">
        <v>199</v>
      </c>
      <c r="I66" s="86">
        <f t="shared" si="13"/>
        <v>79</v>
      </c>
      <c r="J66" s="86">
        <f t="shared" si="14"/>
        <v>37</v>
      </c>
      <c r="K66" s="79">
        <f>SUM(C66+J66)-1</f>
        <v>48288</v>
      </c>
      <c r="L66" s="83" t="s">
        <v>45</v>
      </c>
    </row>
    <row r="67" spans="1:12" ht="8.25" customHeight="1">
      <c r="A67" s="87">
        <v>355022</v>
      </c>
      <c r="B67" s="77" t="s">
        <v>40</v>
      </c>
      <c r="C67" s="79">
        <v>75289</v>
      </c>
      <c r="D67" s="79">
        <v>83</v>
      </c>
      <c r="E67" s="79">
        <v>68</v>
      </c>
      <c r="F67" s="86">
        <f t="shared" si="12"/>
        <v>15</v>
      </c>
      <c r="G67" s="79">
        <v>502</v>
      </c>
      <c r="H67" s="79">
        <v>536</v>
      </c>
      <c r="I67" s="86">
        <f t="shared" si="13"/>
        <v>-34</v>
      </c>
      <c r="J67" s="86">
        <f t="shared" si="14"/>
        <v>-19</v>
      </c>
      <c r="K67" s="79">
        <f>SUM(C67+J67)+1</f>
        <v>75271</v>
      </c>
      <c r="L67" s="83" t="s">
        <v>45</v>
      </c>
    </row>
    <row r="68" spans="1:12" ht="8.25" customHeight="1">
      <c r="A68" s="87">
        <v>359038</v>
      </c>
      <c r="B68" s="77" t="s">
        <v>41</v>
      </c>
      <c r="C68" s="79">
        <v>47714</v>
      </c>
      <c r="D68" s="79">
        <v>46</v>
      </c>
      <c r="E68" s="79">
        <v>57</v>
      </c>
      <c r="F68" s="86">
        <f t="shared" si="12"/>
        <v>-11</v>
      </c>
      <c r="G68" s="79">
        <v>335</v>
      </c>
      <c r="H68" s="79">
        <v>319</v>
      </c>
      <c r="I68" s="86">
        <f t="shared" si="13"/>
        <v>16</v>
      </c>
      <c r="J68" s="86">
        <f t="shared" si="14"/>
        <v>5</v>
      </c>
      <c r="K68" s="79">
        <f>SUM(C68+J68)-2</f>
        <v>47717</v>
      </c>
      <c r="L68" s="83" t="s">
        <v>45</v>
      </c>
    </row>
    <row r="69" spans="1:12" ht="8.25" customHeight="1">
      <c r="A69" s="87">
        <v>454032</v>
      </c>
      <c r="B69" s="77" t="s">
        <v>42</v>
      </c>
      <c r="C69" s="79">
        <v>55043</v>
      </c>
      <c r="D69" s="79">
        <v>40</v>
      </c>
      <c r="E69" s="79">
        <v>48</v>
      </c>
      <c r="F69" s="86">
        <f t="shared" si="12"/>
        <v>-8</v>
      </c>
      <c r="G69" s="79">
        <v>341</v>
      </c>
      <c r="H69" s="79">
        <v>182</v>
      </c>
      <c r="I69" s="86">
        <f t="shared" si="13"/>
        <v>159</v>
      </c>
      <c r="J69" s="86">
        <f t="shared" si="14"/>
        <v>151</v>
      </c>
      <c r="K69" s="79">
        <f>SUM(C69+J69)+1</f>
        <v>55195</v>
      </c>
      <c r="L69" s="83" t="s">
        <v>45</v>
      </c>
    </row>
    <row r="70" spans="1:12" ht="8.25" customHeight="1">
      <c r="A70" s="87">
        <v>456015</v>
      </c>
      <c r="B70" s="77" t="s">
        <v>90</v>
      </c>
      <c r="C70" s="79">
        <v>53804</v>
      </c>
      <c r="D70" s="79">
        <v>44</v>
      </c>
      <c r="E70" s="79">
        <v>56</v>
      </c>
      <c r="F70" s="86">
        <f t="shared" si="12"/>
        <v>-12</v>
      </c>
      <c r="G70" s="79">
        <v>247</v>
      </c>
      <c r="H70" s="79">
        <v>240</v>
      </c>
      <c r="I70" s="86">
        <f t="shared" si="13"/>
        <v>7</v>
      </c>
      <c r="J70" s="86">
        <f t="shared" si="14"/>
        <v>-5</v>
      </c>
      <c r="K70" s="79">
        <f>SUM(C70+J70)-5</f>
        <v>53794</v>
      </c>
      <c r="L70" s="83" t="s">
        <v>45</v>
      </c>
    </row>
    <row r="71" spans="1:12" ht="8.25" customHeight="1">
      <c r="A71" s="87">
        <v>459024</v>
      </c>
      <c r="B71" s="77" t="s">
        <v>43</v>
      </c>
      <c r="C71" s="79">
        <v>46663</v>
      </c>
      <c r="D71" s="79">
        <v>40</v>
      </c>
      <c r="E71" s="79">
        <v>40</v>
      </c>
      <c r="F71" s="85">
        <f t="shared" si="12"/>
        <v>0</v>
      </c>
      <c r="G71" s="79">
        <v>209</v>
      </c>
      <c r="H71" s="79">
        <v>168</v>
      </c>
      <c r="I71" s="86">
        <f t="shared" si="13"/>
        <v>41</v>
      </c>
      <c r="J71" s="85">
        <f t="shared" si="14"/>
        <v>41</v>
      </c>
      <c r="K71" s="79">
        <f>SUM(C71+J71)+1</f>
        <v>46705</v>
      </c>
      <c r="L71" s="83" t="s">
        <v>45</v>
      </c>
    </row>
    <row r="72" spans="1:12" ht="6" customHeight="1">
      <c r="A72" s="130" t="s">
        <v>111</v>
      </c>
      <c r="B72" s="130"/>
      <c r="C72" s="130"/>
      <c r="D72" s="130"/>
      <c r="E72" s="130"/>
      <c r="F72" s="130"/>
      <c r="G72" s="130"/>
      <c r="H72" s="130"/>
      <c r="I72" s="130"/>
      <c r="J72" s="130"/>
      <c r="K72" s="130"/>
      <c r="L72" s="83" t="s">
        <v>45</v>
      </c>
    </row>
    <row r="73" spans="1:12" ht="9" customHeight="1">
      <c r="A73" s="129" t="s">
        <v>51</v>
      </c>
      <c r="B73" s="129"/>
      <c r="C73" s="129"/>
      <c r="D73" s="129"/>
      <c r="E73" s="129"/>
      <c r="F73" s="129"/>
      <c r="G73" s="129"/>
      <c r="H73" s="129"/>
      <c r="I73" s="129"/>
      <c r="J73" s="129"/>
      <c r="K73" s="129"/>
      <c r="L73" s="83" t="s">
        <v>45</v>
      </c>
    </row>
    <row r="74" spans="1:12" ht="9" customHeight="1">
      <c r="A74" s="129" t="s">
        <v>52</v>
      </c>
      <c r="B74" s="129"/>
      <c r="C74" s="129"/>
      <c r="D74" s="129"/>
      <c r="E74" s="129"/>
      <c r="F74" s="129"/>
      <c r="G74" s="129"/>
      <c r="H74" s="129"/>
      <c r="I74" s="129"/>
      <c r="J74" s="129"/>
      <c r="K74" s="129"/>
      <c r="L74" s="83" t="s">
        <v>45</v>
      </c>
    </row>
    <row r="75" spans="1:12" ht="17.4" customHeight="1">
      <c r="A75" s="129" t="s">
        <v>50</v>
      </c>
      <c r="B75" s="129"/>
      <c r="C75" s="129"/>
      <c r="D75" s="129"/>
      <c r="E75" s="129"/>
      <c r="F75" s="129"/>
      <c r="G75" s="129"/>
      <c r="H75" s="129"/>
      <c r="I75" s="129"/>
      <c r="J75" s="129"/>
      <c r="K75" s="129"/>
      <c r="L75" s="83" t="s">
        <v>45</v>
      </c>
    </row>
    <row r="76" spans="1:12" s="78" customFormat="1" ht="12.75">
      <c r="A76" s="84" t="s">
        <v>46</v>
      </c>
      <c r="B76" s="84" t="s">
        <v>46</v>
      </c>
      <c r="C76" s="84" t="s">
        <v>46</v>
      </c>
      <c r="D76" s="84" t="s">
        <v>46</v>
      </c>
      <c r="E76" s="84" t="s">
        <v>46</v>
      </c>
      <c r="F76" s="84" t="s">
        <v>46</v>
      </c>
      <c r="G76" s="84" t="s">
        <v>46</v>
      </c>
      <c r="H76" s="84" t="s">
        <v>46</v>
      </c>
      <c r="I76" s="84" t="s">
        <v>46</v>
      </c>
      <c r="J76" s="84" t="s">
        <v>46</v>
      </c>
      <c r="K76" s="84" t="s">
        <v>46</v>
      </c>
      <c r="L76" s="83" t="s">
        <v>57</v>
      </c>
    </row>
    <row r="77" spans="1:12" s="82" customFormat="1" ht="12.75">
      <c r="A77" s="77"/>
      <c r="C77" s="77"/>
      <c r="D77" s="77"/>
      <c r="E77" s="77"/>
      <c r="F77" s="79"/>
      <c r="G77" s="77"/>
      <c r="H77" s="77"/>
      <c r="I77" s="77"/>
      <c r="J77" s="77"/>
      <c r="K77" s="77"/>
      <c r="L77" s="78"/>
    </row>
    <row r="78" spans="1:12" s="82" customFormat="1" ht="12.75">
      <c r="A78" s="77"/>
      <c r="C78" s="81"/>
      <c r="D78" s="81"/>
      <c r="E78" s="81"/>
      <c r="F78" s="81"/>
      <c r="G78" s="80"/>
      <c r="H78" s="80"/>
      <c r="I78" s="81"/>
      <c r="J78" s="81"/>
      <c r="K78" s="81"/>
      <c r="L78" s="78"/>
    </row>
    <row r="79" spans="3:11" ht="12.75">
      <c r="C79" s="81"/>
      <c r="D79" s="81"/>
      <c r="E79" s="81"/>
      <c r="F79" s="81"/>
      <c r="G79" s="80"/>
      <c r="H79" s="80"/>
      <c r="I79" s="81"/>
      <c r="J79" s="81"/>
      <c r="K79" s="81"/>
    </row>
    <row r="80" spans="3:11" ht="12.75">
      <c r="C80" s="80"/>
      <c r="D80" s="80"/>
      <c r="E80" s="80"/>
      <c r="F80" s="80"/>
      <c r="G80" s="80"/>
      <c r="H80" s="80"/>
      <c r="I80" s="80"/>
      <c r="J80" s="80"/>
      <c r="K80" s="80"/>
    </row>
    <row r="81" ht="12.75">
      <c r="F81" s="79"/>
    </row>
    <row r="82" ht="12.75">
      <c r="F82" s="79"/>
    </row>
    <row r="83" ht="12.75">
      <c r="F83" s="79"/>
    </row>
    <row r="84" ht="12.75">
      <c r="F84" s="79"/>
    </row>
    <row r="85" ht="12.75">
      <c r="F85" s="79"/>
    </row>
    <row r="86" ht="12.75">
      <c r="F86" s="79"/>
    </row>
    <row r="87" ht="12.75">
      <c r="F87" s="79"/>
    </row>
    <row r="88" ht="12.75">
      <c r="F88" s="79"/>
    </row>
    <row r="89" ht="12.75">
      <c r="F89" s="79"/>
    </row>
  </sheetData>
  <mergeCells count="6">
    <mergeCell ref="A1:K1"/>
    <mergeCell ref="A56:K56"/>
    <mergeCell ref="A74:K74"/>
    <mergeCell ref="A75:K75"/>
    <mergeCell ref="A73:K73"/>
    <mergeCell ref="A72:K72"/>
  </mergeCell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Brockmann, Elke (LSN)</dc:creator>
  <cp:keywords/>
  <dc:description/>
  <cp:lastModifiedBy>Körner, Christine (LSN)</cp:lastModifiedBy>
  <cp:lastPrinted>2020-12-22T10:09:12Z</cp:lastPrinted>
  <dcterms:created xsi:type="dcterms:W3CDTF">2020-08-24T08:59:42Z</dcterms:created>
  <dcterms:modified xsi:type="dcterms:W3CDTF">2020-12-22T10:23:37Z</dcterms:modified>
  <cp:category/>
  <cp:version/>
  <cp:contentType/>
  <cp:contentStatus/>
</cp:coreProperties>
</file>