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4025" firstSheet="1" activeTab="4"/>
  </bookViews>
  <sheets>
    <sheet name="Impressum" sheetId="1" r:id="rId1"/>
    <sheet name="Bodennutzung_Land_Kammern_12" sheetId="2" r:id="rId2"/>
    <sheet name="Obst_2012" sheetId="3" r:id="rId3"/>
    <sheet name="Gemüse_12" sheetId="4" r:id="rId4"/>
    <sheet name="Ernte_Land_Kammern_12" sheetId="5" r:id="rId5"/>
    <sheet name="Ernte_Kreise_2012_UND_6j" sheetId="6" r:id="rId6"/>
  </sheets>
  <definedNames>
    <definedName name="_xlnm.Print_Area" localSheetId="1">'Bodennutzung_Land_Kammern_12'!$A$1:$M$81</definedName>
    <definedName name="_xlnm.Print_Area" localSheetId="5">'Ernte_Kreise_2012_UND_6j'!$B$4:$BM$67</definedName>
    <definedName name="_xlnm.Print_Area" localSheetId="4">'Ernte_Land_Kammern_12'!$A$1:$L$137</definedName>
    <definedName name="_xlnm.Print_Area" localSheetId="3">'Gemüse_12'!$A$2:$N$76</definedName>
    <definedName name="_xlnm.Print_Area" localSheetId="2">'Obst_2012'!$A$1:$P$50</definedName>
    <definedName name="_xlnm.Print_Titles" localSheetId="5">'Ernte_Kreise_2012_UND_6j'!$A:$A,'Ernte_Kreise_2012_UND_6j'!$1:$3</definedName>
  </definedNames>
  <calcPr fullCalcOnLoad="1"/>
</workbook>
</file>

<file path=xl/sharedStrings.xml><?xml version="1.0" encoding="utf-8"?>
<sst xmlns="http://schemas.openxmlformats.org/spreadsheetml/2006/main" count="999" uniqueCount="412">
  <si>
    <t>Veränd.</t>
  </si>
  <si>
    <t>%</t>
  </si>
  <si>
    <t>ha</t>
  </si>
  <si>
    <t>/   </t>
  </si>
  <si>
    <t>—   </t>
  </si>
  <si>
    <t>Bodengüteklasse 1 (über 75,0 EMZ)</t>
  </si>
  <si>
    <t>Bodengüteklasse 2 (65,1 bis 75,0 EMZ)</t>
  </si>
  <si>
    <t>Bodengüteklasse 3 (55,1 bis 65,0 EMZ)</t>
  </si>
  <si>
    <t>Bodengüteklasse 4 (45,1 bis 55,0 EMZ)</t>
  </si>
  <si>
    <t>Bodengüteklasse 5 (35,1 bis 45,0 EMZ)</t>
  </si>
  <si>
    <t>Bodengüteklasse 6 (25,1 bis 35,0 EMZ)</t>
  </si>
  <si>
    <t>Bodengüteklasse 7 (bis 25,0 EMZ)</t>
  </si>
  <si>
    <t>Niedersachsen</t>
  </si>
  <si>
    <t>Roggen</t>
  </si>
  <si>
    <t>Triticale</t>
  </si>
  <si>
    <t>Wintergerste</t>
  </si>
  <si>
    <t>Sommergerste</t>
  </si>
  <si>
    <t>Hafer</t>
  </si>
  <si>
    <t>Zuckerrüben</t>
  </si>
  <si>
    <t>Futtererbsen</t>
  </si>
  <si>
    <t>Ackerbohnen</t>
  </si>
  <si>
    <t>Winterraps</t>
  </si>
  <si>
    <t>Sommerraps</t>
  </si>
  <si>
    <t>Silomais</t>
  </si>
  <si>
    <t>Grasanbau auf Ackerland</t>
  </si>
  <si>
    <t>Klee, Kleegras</t>
  </si>
  <si>
    <t>Wiesen</t>
  </si>
  <si>
    <t>dt/ha</t>
  </si>
  <si>
    <t>ehem. LWK Hannover</t>
  </si>
  <si>
    <t>Bodennutzung</t>
  </si>
  <si>
    <t>Veränderung</t>
  </si>
  <si>
    <t>Kulturarten und sonstige Nutzungsformen</t>
  </si>
  <si>
    <t>Getreide</t>
  </si>
  <si>
    <t>Winterweizen</t>
  </si>
  <si>
    <t xml:space="preserve">  Weizen zusammen</t>
  </si>
  <si>
    <t xml:space="preserve">   Brotgetreidearten</t>
  </si>
  <si>
    <t xml:space="preserve">   Gerste zusammen</t>
  </si>
  <si>
    <t>Sommermenggetreide</t>
  </si>
  <si>
    <t>Körnermais (einschließlich Corn-Cob-Mix)</t>
  </si>
  <si>
    <t>Speisekartoffeln</t>
  </si>
  <si>
    <t>Industriekartoffeln</t>
  </si>
  <si>
    <t xml:space="preserve">   Kartoffeln zusammen</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</si>
  <si>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</si>
  <si>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</si>
  <si>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</si>
  <si>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</si>
  <si>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</si>
  <si>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</si>
  <si>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</si>
  <si>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</si>
  <si>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</si>
  <si>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</si>
  <si>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</si>
  <si>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</si>
  <si>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Brache</t>
  </si>
  <si>
    <t>Ackerland insgesamt</t>
  </si>
  <si>
    <t>Nutz - und Hausgärten</t>
  </si>
  <si>
    <t>Baumschulen</t>
  </si>
  <si>
    <t>Dauergrünland zusammen</t>
  </si>
  <si>
    <t>davon:  Dauerwiesen</t>
  </si>
  <si>
    <t xml:space="preserve">               Streuwiesen, Hutungen, ungenutztes DG</t>
  </si>
  <si>
    <t xml:space="preserve"> Nicht mehr landw. genutzte Fläche</t>
  </si>
  <si>
    <t>Waldflächen</t>
  </si>
  <si>
    <t>Sonstige Flächen</t>
  </si>
  <si>
    <t>Betriebsfläche</t>
  </si>
  <si>
    <t>Dauergrünland</t>
  </si>
  <si>
    <t>Anbaufläche</t>
  </si>
  <si>
    <t>Hektarertrag</t>
  </si>
  <si>
    <t>Erntemenge</t>
  </si>
  <si>
    <t>D.</t>
  </si>
  <si>
    <t>Veränderung zu</t>
  </si>
  <si>
    <t xml:space="preserve">   Fruchtart</t>
  </si>
  <si>
    <t xml:space="preserve"> %</t>
  </si>
  <si>
    <t>Anbaufläche in Hektar</t>
  </si>
  <si>
    <t>Erntemenge in dt</t>
  </si>
  <si>
    <t>Bei Freilandgemüse und Gemüse unter Glas kann auf der gleichen Grundfläche eventuell mehrmals eine Ernte eingebracht werden (z.B. Radies).</t>
  </si>
  <si>
    <t xml:space="preserve">   Wenn auf der gleichen Grundfläche mehrmals geerntet wurde, ist dies in der Anbaufläche berücksichtigt.  Die Erträge beziehen sich immer auf eine Ernte.</t>
  </si>
  <si>
    <t>Nur Gemüse unter Hochglas; Niedrigglasanlagen werden in den Betrieben fast nur noch für die Anzucht und Abhärtung von Jungpflanzen genutzt.</t>
  </si>
  <si>
    <t>Land Niedersachsen</t>
  </si>
  <si>
    <t xml:space="preserve"> Erntemenge</t>
  </si>
  <si>
    <t>Tonnen</t>
  </si>
  <si>
    <t>Sommerweizen</t>
  </si>
  <si>
    <t>Brotgetreidearten</t>
  </si>
  <si>
    <t xml:space="preserve">  Gerste zusammen</t>
  </si>
  <si>
    <t>Futter - u. Industriegetreide</t>
  </si>
  <si>
    <t>Getreide zus. (ohne K.Mais)</t>
  </si>
  <si>
    <t>Körnermais (einschl. CCM)</t>
  </si>
  <si>
    <t>Getreide insg. (mit K.Mais)</t>
  </si>
  <si>
    <t>Kartoffeln zusammen</t>
  </si>
  <si>
    <t>Sommerraps u. Rübsen</t>
  </si>
  <si>
    <t xml:space="preserve">  Raps u. Rübsen zus.</t>
  </si>
  <si>
    <t>Kammer Hannover</t>
  </si>
  <si>
    <t>Kammer Weser- Ems</t>
  </si>
  <si>
    <t>Georg Keckl</t>
  </si>
  <si>
    <t>Landesbetrieb für Statistik und</t>
  </si>
  <si>
    <t>Fachgebiet 324 - Landwirtschaft -</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</si>
  <si>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</si>
  <si>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</si>
  <si>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</si>
  <si>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</si>
  <si>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</si>
  <si>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</si>
  <si>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</si>
  <si>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</si>
  <si>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erstell von:</t>
  </si>
  <si>
    <t>© Landesbetrieb für Statistik und Kommunikationstechnologie Niedersachsen, Hannover 2008. 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</si>
  <si>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georg.keckl@lskn.niedersachsen.de   E-Mail_</t>
  </si>
  <si>
    <t>E-Mail:</t>
  </si>
  <si>
    <t>Internet:</t>
  </si>
  <si>
    <t>http://www.lskn.niedersachsen.de</t>
  </si>
  <si>
    <t>Kommunikationstechnologie Niedersachsen (LSKN)</t>
  </si>
  <si>
    <t>Dauergrünland zus.</t>
  </si>
  <si>
    <t>Ackerland</t>
  </si>
  <si>
    <t xml:space="preserve">   davon Ackerlandbrache</t>
  </si>
  <si>
    <t>ZE=Zuckerertrag</t>
  </si>
  <si>
    <t>Landw. genutzte Fläche</t>
  </si>
  <si>
    <t xml:space="preserve">       Zuckergehalt/-ertrag</t>
  </si>
  <si>
    <t xml:space="preserve">        Zuckergehalt/-ertrag</t>
  </si>
  <si>
    <t>Zucker t/ha</t>
  </si>
  <si>
    <t>Raps zus.</t>
  </si>
  <si>
    <t>W.-Weizen</t>
  </si>
  <si>
    <t>S.-Weizen</t>
  </si>
  <si>
    <t>Weizen zus.</t>
  </si>
  <si>
    <t>Brotgetreide</t>
  </si>
  <si>
    <t>W.-Gerste</t>
  </si>
  <si>
    <t>S.-Gerste</t>
  </si>
  <si>
    <t>Gerste zus.</t>
  </si>
  <si>
    <t>S.-Meng.</t>
  </si>
  <si>
    <t>Futtergetreide</t>
  </si>
  <si>
    <t>Sommergetreide</t>
  </si>
  <si>
    <t>Wintergetreide</t>
  </si>
  <si>
    <t>Getreide zus.</t>
  </si>
  <si>
    <t>Getreide insg.</t>
  </si>
  <si>
    <t>Kart. zus.</t>
  </si>
  <si>
    <t>Kartoffeln zus.</t>
  </si>
  <si>
    <t>Grasanbau</t>
  </si>
  <si>
    <t>101 Stadt Braunschweig</t>
  </si>
  <si>
    <t>102 Stadt Salzgitter</t>
  </si>
  <si>
    <t>103 Stadt Wolfsburg</t>
  </si>
  <si>
    <t>151 Gifhorn</t>
  </si>
  <si>
    <t>152 Göttingen</t>
  </si>
  <si>
    <t>153 Goslar</t>
  </si>
  <si>
    <t>154 Helmstedt</t>
  </si>
  <si>
    <t>155 Northeim</t>
  </si>
  <si>
    <t>156 Osterode am Harz</t>
  </si>
  <si>
    <t>157 Peine</t>
  </si>
  <si>
    <t>158 Wolfenbüttel</t>
  </si>
  <si>
    <t>241 Region Hannover</t>
  </si>
  <si>
    <t>251 Diepholz</t>
  </si>
  <si>
    <t>252 Hameln-Pyrmont</t>
  </si>
  <si>
    <t>254 Hildesheim</t>
  </si>
  <si>
    <t>255 Holzminden</t>
  </si>
  <si>
    <t>256 Nienburg (Weser)</t>
  </si>
  <si>
    <t>257 Schaumburg</t>
  </si>
  <si>
    <t>351 Celle</t>
  </si>
  <si>
    <t>352 Cuxhaven</t>
  </si>
  <si>
    <t>353 Harburg</t>
  </si>
  <si>
    <t>354 Lüchow-Dannenbg.</t>
  </si>
  <si>
    <t>355 Lüneburg</t>
  </si>
  <si>
    <t>356 Osterholz</t>
  </si>
  <si>
    <t>357 Rotenburg (Wümme)</t>
  </si>
  <si>
    <t>358 Soltau-Fallingbostel</t>
  </si>
  <si>
    <t>359 Stade</t>
  </si>
  <si>
    <t>360 Uelzen</t>
  </si>
  <si>
    <t>361 Verden</t>
  </si>
  <si>
    <t>401 Stadt Delmenhorst</t>
  </si>
  <si>
    <t>402 Stadt Emden</t>
  </si>
  <si>
    <t xml:space="preserve">403 Stadt Oldenburg </t>
  </si>
  <si>
    <t>404 Stadt Osnabrück</t>
  </si>
  <si>
    <t>405 Stadt Wilhelmshaven</t>
  </si>
  <si>
    <t>451 Ammerland</t>
  </si>
  <si>
    <t>452 Aurich</t>
  </si>
  <si>
    <t>453 Cloppenburg</t>
  </si>
  <si>
    <t>454 Emsland</t>
  </si>
  <si>
    <t>455 Friesland</t>
  </si>
  <si>
    <t>456 Grafschaft Bentheim</t>
  </si>
  <si>
    <t>457 Leer</t>
  </si>
  <si>
    <t>458 Kreis Oldenburg</t>
  </si>
  <si>
    <t>459 Kreis Osnabrück</t>
  </si>
  <si>
    <t>460 Vechta</t>
  </si>
  <si>
    <t>461 Wesermarsch</t>
  </si>
  <si>
    <t>462 Wittmund</t>
  </si>
  <si>
    <t>Bezirk Braunschweig</t>
  </si>
  <si>
    <t>Bezirk Hannover</t>
  </si>
  <si>
    <t>Bezirk Lüneburg</t>
  </si>
  <si>
    <t>Bezirk Weser-Ems</t>
  </si>
  <si>
    <t>Alle Werte in Tonnen/Hektar</t>
  </si>
  <si>
    <t>t/ha</t>
  </si>
  <si>
    <t>Z.Gehalt in %</t>
  </si>
  <si>
    <t>Kreisnr.</t>
  </si>
  <si>
    <t xml:space="preserve">    Stadt/Landkreis/Bezirk</t>
  </si>
  <si>
    <t>Ackerbohnren</t>
  </si>
  <si>
    <t>Silomais 33% TS</t>
  </si>
  <si>
    <t>tTM/ha</t>
  </si>
  <si>
    <t xml:space="preserve"> --  </t>
  </si>
  <si>
    <t>—</t>
  </si>
  <si>
    <t>-</t>
  </si>
  <si>
    <t xml:space="preserve">         Zuckergehalt/-ertrag</t>
  </si>
  <si>
    <t xml:space="preserve">    ehem. LWK Weser-Ems</t>
  </si>
  <si>
    <t>Roggen (incl. Wintermenggetreide)</t>
  </si>
  <si>
    <t xml:space="preserve">   Getreide insgesamt (mit Mais ohne "anderes Getr.")</t>
  </si>
  <si>
    <t>anderes Getreide (Buchweizen u.a., erfragt ab 2010) 3)</t>
  </si>
  <si>
    <t>Hackfrüchte (Frühkartoffeln ab 2010 nicht mehr ausgewiesen)</t>
  </si>
  <si>
    <t>Alle anderen Hackfrüchte (z.B. Runkeln, Futtermöhren)</t>
  </si>
  <si>
    <t>Süßlupinen (ab 2010 extra erfaßt, 2009 in "andere")</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</si>
  <si>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</si>
  <si>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</si>
  <si>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</si>
  <si>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</si>
  <si>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</si>
  <si>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</si>
  <si>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</si>
  <si>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Getreide zur Ganzpflanzenernte (ab 2010) 1)</t>
  </si>
  <si>
    <t>Leguminosen (Klee, Luzerne, Wicken u.a.) 2)</t>
  </si>
  <si>
    <t>Anderen Pflanzen zur Ganzpflanzenernte</t>
  </si>
  <si>
    <t xml:space="preserve">   Pflanzen zur Grün-/Ganzpflanzenernte zusammen</t>
  </si>
  <si>
    <t>sonstige Ackerkulturen (neu ab 2010) 3)</t>
  </si>
  <si>
    <t>Weihnachtsbäume, andere Dauerkulturen</t>
  </si>
  <si>
    <t>Landwirtschaftlich genutzte Flächen (LF)</t>
  </si>
  <si>
    <t>Rundungsdifferenzen in den Summenpostionen sind möglich</t>
  </si>
  <si>
    <t>Roggen (incl. Wintermenggetr.)</t>
  </si>
  <si>
    <t>"anderes Getreide" (ab 2010)</t>
  </si>
  <si>
    <t>Süßlupinen</t>
  </si>
  <si>
    <t>Speisekartoffeln (incl. Frühk.)</t>
  </si>
  <si>
    <t>Silomais (Frischmasse)</t>
  </si>
  <si>
    <t>Getreide als GPS (ab 2010)</t>
  </si>
  <si>
    <t>Leguminosen (Klee, Luzerne, u.a.)</t>
  </si>
  <si>
    <t>Wiesen (TM )</t>
  </si>
  <si>
    <t>Mähweiden/Weiden ( TM )</t>
  </si>
  <si>
    <t>(Dauergrünland = Wiesen, Mähweiden, Weiden, ungenutztes DG)</t>
  </si>
  <si>
    <t>Kornertrag, trocken; Ausnahmen: 1) Silomais und GPS (Ganzpflanzensilage) = dt Frischmasse pro ha; 2) alle Silagen und Grünfutter = t TM (Trockenmasse) pro ha</t>
  </si>
  <si>
    <t>Mähweiden / Weiden</t>
  </si>
  <si>
    <t>a) Getreide als Ganzpflanzensilage wurde 2010 erstmals aus dem "Getreide" genommen und der Postion "Ganzpflanzenernte" (ehemals "Ackerfutterbau") zugeschlagen.</t>
  </si>
  <si>
    <t>b) Ab 2010: Kleegras kommt nur noch in diese Position, wenn der Leguminosenanteil  (Klee, Luzerne, Wicken) mindestens 80% beträgt.</t>
  </si>
  <si>
    <t>c) Die Position "anderes Getreide" ist neu (Restpostion).</t>
  </si>
  <si>
    <t>d) Die Positionen Weiden und Mähweiden wurden zusammengefaßt. Ja nach Hauptnutzung (Maht oder Weide) wurden dabei Mähweiden in die Wiesen verlagert.</t>
  </si>
  <si>
    <t>Zeichenerklärung:  / = Geheimhaltung  —  = Wert nocht vorhanden</t>
  </si>
  <si>
    <t>Kmais/CCM</t>
  </si>
  <si>
    <t>Weiden und Mähweiden</t>
  </si>
  <si>
    <t>Kammer Weser-Ems</t>
  </si>
  <si>
    <t>Bodennutzung und Ernte 2012</t>
  </si>
  <si>
    <t>Die Bodennutzung der landwirtschaftlichen Betriebe in Niedersachsen. Anbau und Erntemengen auf den landwirtschaftlich genutzten Flächen. 
Nur in diesen Jahren (2010, 2007, 2003, 1999, 1995, 1991 etc) wurden in diesem Heft die Kreisflächen für wichtige Früchte dargestellt. Das sind die Jahre mit "totaler" Bodennutzungshaupterhebung. 2010 war, außerhalb der Reihe, auch ein Jahr mit totaler Bodennutzungserhebung, deshalb wurden 2012, wie in allen "Zwischenjahren, die Hektarerträge der wichtigsten Feldfrüchte nur kreisweise dargestellt.</t>
  </si>
  <si>
    <t>Dies sind die Exceltabellen mit den Ergebnissen 2012</t>
  </si>
  <si>
    <t>Gemüseernte im Anbau unter Glas 2012</t>
  </si>
  <si>
    <t>Bodennutzung der Betriebe 2012 und 2011 im Land und den ehem. Landwirtschaftskammern</t>
  </si>
  <si>
    <t>v12</t>
  </si>
  <si>
    <t>12 zu 11</t>
  </si>
  <si>
    <t xml:space="preserve">   Getreide zusammen (ohne Mais und "and. Getr.") 1)</t>
  </si>
  <si>
    <t>Obstanlagen (ohne Nüsse)</t>
  </si>
  <si>
    <t xml:space="preserve">               Mähweiden/Weiden</t>
  </si>
  <si>
    <t>Bitte beachten Sie folgende Änderungen gegenüber den Vorjahren: 
1) Getreide als Ganzpflanzensilage wurde 2010 erstmals aus dem "Getreide" genommen und der Position "Ackerfutterbau/Ganzpflanzenernte" zugeschlagen .
2) Ab 2010: Kleegras kommt nur noch in diese Position, wenn der Leguminosenanteil  (Klee, Luzerne, Wicken) mindestens 80% beträgt. Kein Vergleich mit Vorjahren.
3) Die Positionen "sonstige Ackerkulturen" und "anderes Getreide" waren ab 2010 neu, die Eintragungen sind teilweise unklar. 
4) Die Unterpositionen des Dauergrünlands sind nicht mit den Ergebnissen vor 2010 vergleichbar. Hier haben sich ebenfalls Definitionen geändert.</t>
  </si>
  <si>
    <t>Zeichenerklärung:  /  Hochrechnungsergebnis unsicher, deshalb nicht veröffentlicht, muß kein Geheimhaltungsfall sein, deshalb teilweise Rückrechenbar</t>
  </si>
  <si>
    <t xml:space="preserve"> 12/11</t>
  </si>
  <si>
    <t xml:space="preserve"> 06-11</t>
  </si>
  <si>
    <t>D 06-11</t>
  </si>
  <si>
    <t>v 12/11</t>
  </si>
  <si>
    <t>dt/ha 1); 2)</t>
  </si>
  <si>
    <t>3) Bitte beachten Sie folgende Änderungen gegenüber den Vorjahren, den Tabellen aus den Vorjahren:</t>
  </si>
  <si>
    <t>2006-11</t>
  </si>
  <si>
    <t>w.*Mähweiden</t>
  </si>
  <si>
    <t xml:space="preserve">/   </t>
  </si>
  <si>
    <t>Anbauflächen</t>
  </si>
  <si>
    <t>Hektarerträge</t>
  </si>
  <si>
    <t>Gesamt-Erntemengen in dt</t>
  </si>
  <si>
    <t>Obstart /</t>
  </si>
  <si>
    <t>Endg.</t>
  </si>
  <si>
    <t>Prognose</t>
  </si>
  <si>
    <t>Prog.</t>
  </si>
  <si>
    <t>endg.</t>
  </si>
  <si>
    <t>endgültig</t>
  </si>
  <si>
    <t>End.</t>
  </si>
  <si>
    <t xml:space="preserve">    Apfelsorte</t>
  </si>
  <si>
    <r>
      <t xml:space="preserve">2012 </t>
    </r>
    <r>
      <rPr>
        <vertAlign val="superscript"/>
        <sz val="8"/>
        <rFont val="Arial"/>
        <family val="2"/>
      </rPr>
      <t>1)</t>
    </r>
  </si>
  <si>
    <t xml:space="preserve"> 12/07</t>
  </si>
  <si>
    <t>20.Aug.</t>
  </si>
  <si>
    <t> 2012</t>
  </si>
  <si>
    <t> 2011</t>
  </si>
  <si>
    <t>Meld.</t>
  </si>
  <si>
    <t>Anzahl 2012</t>
  </si>
  <si>
    <t>dt</t>
  </si>
  <si>
    <t>Anzahl der Meldungen</t>
  </si>
  <si>
    <t>Äpfel insgesamt</t>
  </si>
  <si>
    <t xml:space="preserve"> 1 020  </t>
  </si>
  <si>
    <t>davon:</t>
  </si>
  <si>
    <t>Elstar</t>
  </si>
  <si>
    <t>Jonagored</t>
  </si>
  <si>
    <t>Red Prince</t>
  </si>
  <si>
    <t>Braeburn</t>
  </si>
  <si>
    <t>Jonagold</t>
  </si>
  <si>
    <t>Holsteiner Cox</t>
  </si>
  <si>
    <t>Boskoop</t>
  </si>
  <si>
    <t>Roter Boskoop</t>
  </si>
  <si>
    <t>Gloster</t>
  </si>
  <si>
    <t>Kanzi</t>
  </si>
  <si>
    <t>Cox Orange</t>
  </si>
  <si>
    <t>Gala</t>
  </si>
  <si>
    <t>Ingrid Marie</t>
  </si>
  <si>
    <t>Golden Delicious</t>
  </si>
  <si>
    <t>Rubens</t>
  </si>
  <si>
    <t>Fiesta</t>
  </si>
  <si>
    <t>Süßkirschen</t>
  </si>
  <si>
    <t>Sauerkirschen</t>
  </si>
  <si>
    <t>Pflaumen</t>
  </si>
  <si>
    <t>--</t>
  </si>
  <si>
    <t>Mirabellen</t>
  </si>
  <si>
    <t>Birnen</t>
  </si>
  <si>
    <t xml:space="preserve">--  </t>
  </si>
  <si>
    <t>1) Eine Obstflächenerhebung findet nur alle 5 Jahre statt, zuletzt 2007 und eben dieses Jahr, 2012.</t>
  </si>
  <si>
    <t xml:space="preserve">2) Red Prince, Kanzi und Rubens 2007 erstmals in der Auswertung. Die Sorte Fiesta wird 2012 letztmals in dieser Auswertung sein. Topaz und Delbarestivale werden nun beobachtet, haben 2012 je knapp 77 ha erreicht.  </t>
  </si>
  <si>
    <t xml:space="preserve">*) 163 Betriebe mit Äpfeln haben 1020 Angaben für die vorgegebenen Sorten gemacht. </t>
  </si>
  <si>
    <t xml:space="preserve">Obsternte 2012 und 2011 in den Marktobstbetrieben Niedersachsens: </t>
  </si>
  <si>
    <t>Gemüseernte auf dem Freiland 2012</t>
  </si>
  <si>
    <t>endgültige Erträge</t>
  </si>
  <si>
    <t>Erdbeeren</t>
  </si>
  <si>
    <t xml:space="preserve">Rhabarber </t>
  </si>
  <si>
    <t>Kohlgemüse</t>
  </si>
  <si>
    <t xml:space="preserve">Blumenkohl </t>
  </si>
  <si>
    <t>Brokkoli</t>
  </si>
  <si>
    <t xml:space="preserve">/  </t>
  </si>
  <si>
    <t>Chinakohl</t>
  </si>
  <si>
    <t>Grünkohl</t>
  </si>
  <si>
    <t>Kohlrabi</t>
  </si>
  <si>
    <t>Rosenkohl</t>
  </si>
  <si>
    <t>Rotkohl</t>
  </si>
  <si>
    <t>Weißkohl</t>
  </si>
  <si>
    <t>Wirsing</t>
  </si>
  <si>
    <t>Salate, Blatt- Stängelgemüse</t>
  </si>
  <si>
    <t>Eissalat</t>
  </si>
  <si>
    <t>Endiviensalat</t>
  </si>
  <si>
    <t>Feldsalat</t>
  </si>
  <si>
    <t>Kopfsalat</t>
  </si>
  <si>
    <t>Lollosalat (grün- und rotblättig)</t>
  </si>
  <si>
    <t>Romana-Salat (incl. Minis)</t>
  </si>
  <si>
    <t>Radicchio</t>
  </si>
  <si>
    <t>Spinat</t>
  </si>
  <si>
    <t>Wurzel- und Knollengemüse</t>
  </si>
  <si>
    <t>Möhren/Karotten</t>
  </si>
  <si>
    <t>Rettich</t>
  </si>
  <si>
    <t>Rote Rüben (Rote Bete)</t>
  </si>
  <si>
    <t>Steckrüben</t>
  </si>
  <si>
    <t>Fruchtgemüse</t>
  </si>
  <si>
    <t>Einlegegurken</t>
  </si>
  <si>
    <t>Schälgurken</t>
  </si>
  <si>
    <t>Speisekürbisse</t>
  </si>
  <si>
    <t>Zucchini</t>
  </si>
  <si>
    <t>Zuckermais</t>
  </si>
  <si>
    <t>weitere Arten</t>
  </si>
  <si>
    <t>Buschbohnen</t>
  </si>
  <si>
    <t>Frischerbsen (gedroschen)</t>
  </si>
  <si>
    <t>Porree</t>
  </si>
  <si>
    <t>Arten ohne regelmäßige Ernteermittlung in Niedersachsen</t>
  </si>
  <si>
    <t>Chicorée</t>
  </si>
  <si>
    <t>Eichblattsalat</t>
  </si>
  <si>
    <t xml:space="preserve">—   </t>
  </si>
  <si>
    <t>Rucolasalat</t>
  </si>
  <si>
    <t>Knollenfenchel</t>
  </si>
  <si>
    <t>Meerrettich</t>
  </si>
  <si>
    <t>Radies</t>
  </si>
  <si>
    <t>Dicke Bohnen</t>
  </si>
  <si>
    <t>Stangenbohnen</t>
  </si>
  <si>
    <t>Frischerbsen zum Pflücken</t>
  </si>
  <si>
    <t>Spargel-Neuanpflanzung</t>
  </si>
  <si>
    <t>Sonstige Gemüsearten (Summe)</t>
  </si>
  <si>
    <t>Anbaufläche Freiland</t>
  </si>
  <si>
    <t>/ = unsicherer Wert oder geheim; — = kein Anbau, n.a. = nicht erfragt (geht in Sonstige Gemüsearten, nur wegen langjähriger Vergleiche noch da)</t>
  </si>
  <si>
    <t>kg/m²</t>
  </si>
  <si>
    <t>Salatgurken</t>
  </si>
  <si>
    <t>Tomaten</t>
  </si>
  <si>
    <t xml:space="preserve">Paprika </t>
  </si>
  <si>
    <t xml:space="preserve">Sonstige Arten </t>
  </si>
  <si>
    <t>/</t>
  </si>
  <si>
    <t>Insgesamt</t>
  </si>
  <si>
    <r>
      <t>Spargel</t>
    </r>
    <r>
      <rPr>
        <sz val="7"/>
        <rFont val="Arial"/>
        <family val="2"/>
      </rPr>
      <t xml:space="preserve"> (im Ertrag stehend)</t>
    </r>
  </si>
  <si>
    <r>
      <t>Stauden-/Stangen</t>
    </r>
    <r>
      <rPr>
        <b/>
        <sz val="7"/>
        <rFont val="Arial"/>
        <family val="2"/>
      </rPr>
      <t>sellerie</t>
    </r>
  </si>
  <si>
    <r>
      <t xml:space="preserve">Knollen - </t>
    </r>
    <r>
      <rPr>
        <b/>
        <sz val="7"/>
        <rFont val="MetaNormalLF-Roman"/>
        <family val="0"/>
      </rPr>
      <t>Sellerie</t>
    </r>
  </si>
  <si>
    <r>
      <t>Zwiebeln</t>
    </r>
    <r>
      <rPr>
        <sz val="7"/>
        <rFont val="Arial"/>
        <family val="2"/>
      </rPr>
      <t xml:space="preserve"> (incl. Schalotten)</t>
    </r>
  </si>
  <si>
    <r>
      <t>Bund</t>
    </r>
    <r>
      <rPr>
        <b/>
        <sz val="7"/>
        <rFont val="Arial"/>
        <family val="2"/>
      </rPr>
      <t>-Zwiebeln</t>
    </r>
  </si>
  <si>
    <r>
      <t xml:space="preserve">Ertrag je </t>
    </r>
    <r>
      <rPr>
        <b/>
        <sz val="7"/>
        <rFont val="Arial"/>
        <family val="2"/>
      </rPr>
      <t>m²</t>
    </r>
  </si>
  <si>
    <t xml:space="preserve">Stachelbeeren </t>
  </si>
  <si>
    <t xml:space="preserve">Himbeeren </t>
  </si>
  <si>
    <t>x</t>
  </si>
  <si>
    <t>Johannisbeeren 3)</t>
  </si>
  <si>
    <t>Erdbeeren 4)</t>
  </si>
  <si>
    <t>Baumobst zus.</t>
  </si>
  <si>
    <t>Baum-und Beer. insg.</t>
  </si>
  <si>
    <t>4) Die Erdbeerenernte - und Anbaufläche wird über die Gemüseanbauerhebung abgefragt, siehe auch unter Gemüseergebnis.(Die Flächen sind von 2011 und 2012)</t>
  </si>
  <si>
    <t>Meldungen*</t>
  </si>
  <si>
    <t>Heidelbeeren 5)</t>
  </si>
  <si>
    <t>5) In der Heidelbeerfläche sind die Junganlagen mit geringen Erträgen und Erntemengen enthalten.</t>
  </si>
  <si>
    <t>3) Die Flächen und Betriebe des Strauchbeerenobstes sind 2005 (nicht 2007) und 2012 ermittelt worden. Rote Johannisbeeren 2012: 50 Betriebe, 32 ha, 71 dt/ha, 2291 dt; schwarze: 40 Betriebe, 70 ha, 21 dt/ha, 1469 dt.</t>
  </si>
  <si>
    <t>Meldepflicht</t>
  </si>
  <si>
    <t xml:space="preserve">Betriebe mit 
Baum-Obstanbau </t>
  </si>
  <si>
    <t>Beerenobst zus. 6)</t>
  </si>
  <si>
    <t>6) Weitere Beerenflächen 2012: (6 Betriebe mit Holunder, 1 Betrieb mit Sanddorn, Ertrag nicht ausweisbar);  Brombeeren 31 Betriebe mit 14,7 ha - 345 dt, 30 ha Himbeeren und 7 ha andere Beeren unter Dach.</t>
  </si>
  <si>
    <t>dav. Gemüse mit Ernteermittlung 2012</t>
  </si>
  <si>
    <t>https://www.destatis.de/DE/Publikationen/Thematisch/LandForstwirtschaft/Bodennutzung/LandwirtschaftlicheNutzflaeche2030312127005.xls?__blob=publicationFile</t>
  </si>
  <si>
    <t>Das Ergebnis der Obsternte für den Bund und die Länder 2012 steht hier:</t>
  </si>
  <si>
    <t>Das Ergebnis Bodennutzung für den Bund und die Länder 2012 steht hier:</t>
  </si>
  <si>
    <t>https://www.destatis.de/DE/Publikationen/Thematisch/LandForstwirtschaft/ErnteObst/ObstJahr2030321127145.xls?__blob=publicationFile</t>
  </si>
  <si>
    <t>Das Ergebnis Anbau und Ernte von Strauchbeeren für den Bund und die Länder 2012 steht hier:</t>
  </si>
  <si>
    <t>https://www.destatis.de/DE/Publikationen/Thematisch/LandForstwirtschaft/Bodennutzung/Strauchbeerenanbau2030319127005.xls?__blob=publicationFile</t>
  </si>
  <si>
    <t>https://www.destatis.de/DE/Publikationen/Thematisch/LandForstwirtschaft/Bodennutzung/Baumobstflaechen2030314129005.xls?__blob=publicationFile</t>
  </si>
  <si>
    <t>Das Ergebnis Anbauflächen, Bäume, Apfelsorten, etc. Baumobst für den Bund und die Länder 2012 steht hier:</t>
  </si>
  <si>
    <t>Das Bundesergebnis mit detaillierteren Gemüseflächen und Erntezahlen 2012 ist noch nicht erschienen, wird hier:</t>
  </si>
  <si>
    <t>https://www.destatis.de/DE/Publikationen/Thematisch/LandForstwirtschaft/Bodennutzung/Gemueseanbauflaechen.html</t>
  </si>
  <si>
    <t>https://www.destatis.de/DE/Publikationen/Thematisch/LandForstwirtschaft/ErnteGemuese/GemueseJahr.html</t>
  </si>
  <si>
    <t xml:space="preserve">oder hier </t>
  </si>
  <si>
    <t>abzurufen sein.</t>
  </si>
  <si>
    <t>Das Ergebnis der Ernte Feldfrüchte / Grünland für den Bund und die Länder 2012 steht hier:</t>
  </si>
  <si>
    <t>https://www.destatis.de/DE/Publikationen/Thematisch/LandForstwirtschaft/ErnteFeldfruechte/FeldfruechteJahr2030321127165.xls?__blob=publicationFile</t>
  </si>
  <si>
    <t>https://www.destatis.de/DE/Publikationen/Thematisch/LandForstwirtschaft/ThemaLandForstwirtschaft.html</t>
  </si>
  <si>
    <t>Wenn Sie andere landw. Zahlen für das Bundesgebiet suchen, ist dies die Übersichtsseite zu den aktuellen Veröffentlichungen: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</si>
</sst>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quot;  &quot;"/>
    <numFmt numFmtId="170" formatCode="#\ ###\ ##0&quot;  &quot;"/>
    <numFmt numFmtId="171" formatCode="###\ ###\ ##0.00&quot;  &quot;"/>
    <numFmt numFmtId="172" formatCode="###\ ###\ ##0.0&quot;  &quot;"/>
    <numFmt numFmtId="173" formatCode="0.0"/>
    <numFmt numFmtId="174" formatCode="#,##0.0"/>
    <numFmt numFmtId="175" formatCode="\+0.0%;\-0.0%;0.0%"/>
    <numFmt numFmtId="176" formatCode="0.0&quot;  &quot;;[Red]0.0&quot;  &quot;"/>
    <numFmt numFmtId="177" formatCode="\+;[Red]\-"/>
    <numFmt numFmtId="178" formatCode="#\ ###\ ##0.00&quot;  &quot;"/>
    <numFmt numFmtId="179" formatCode="#,##0&quot; &quot;"/>
    <numFmt numFmtId="180" formatCode="#,##0.0&quot; &quot;"/>
    <numFmt numFmtId="181" formatCode="###\ ###\ ##0&quot;   &quot;"/>
    <numFmt numFmtId="182" formatCode="#,##0.0&quot;   &quot;"/>
    <numFmt numFmtId="183" formatCode="&quot;•   &quot;"/>
    <numFmt numFmtId="184" formatCode="#\ ##0.0"/>
    <numFmt numFmtId="185" formatCode="###\ ###\ ##0"/>
    <numFmt numFmtId="186" formatCode="###\ ###\ ##0&quot;   &quot;"/>
    <numFmt numFmtId="187" formatCode="\+0.0&quot; &quot;;[Red]\-0.0&quot; &quot;;0.0&quot; &quot;"/>
    <numFmt numFmtId="188" formatCode="&quot;x   &quot;"/>
    <numFmt numFmtId="189" formatCode="&quot;—   &quot;"/>
    <numFmt numFmtId="190" formatCode="&quot;/  &quot;"/>
    <numFmt numFmtId="191" formatCode="0.0&quot;   &quot;"/>
    <numFmt numFmtId="192" formatCode="&quot;/  &quot;"/>
    <numFmt numFmtId="193" formatCode="\+0.0%;[Red]\-0.0%;\±0.0%"/>
    <numFmt numFmtId="194" formatCode="###\ ###\ ##0.0"/>
    <numFmt numFmtId="195" formatCode="&quot;— &quot;"/>
    <numFmt numFmtId="196" formatCode="#\ ##0.0&quot; t Zucker/ha&quot;"/>
    <numFmt numFmtId="197" formatCode="&quot; /  &quot;"/>
    <numFmt numFmtId="198" formatCode="#,##0.00&quot; %&quot;"/>
    <numFmt numFmtId="199" formatCode="#\ ###\ ##0&quot; ZE&quot;"/>
    <numFmt numFmtId="200" formatCode="#,##0.0&quot;   &quot;"/>
    <numFmt numFmtId="201" formatCode="&quot;-&quot;"/>
    <numFmt numFmtId="202" formatCode="&quot; • &quot;"/>
    <numFmt numFmtId="203" formatCode="#\ ###\ ##0"/>
    <numFmt numFmtId="204" formatCode="#\ ###\ ##0.0"/>
    <numFmt numFmtId="205" formatCode="\+0.0\ %;[Red]\-0.0\ %;\±0.0\ %"/>
    <numFmt numFmtId="206" formatCode="#\ ##0.0&quot;%&quot;"/>
    <numFmt numFmtId="207" formatCode="[Black]\+0.0\ %;[Red]\-0.0\ %;\±0.0\ %"/>
    <numFmt numFmtId="208" formatCode="&quot; &quot;;&quot;&quot;;&quot;&quot;"/>
    <numFmt numFmtId="209" formatCode="&quot;—  &quot;"/>
    <numFmt numFmtId="210" formatCode="&quot;Ja&quot;;&quot;Ja&quot;;&quot;Nein&quot;"/>
    <numFmt numFmtId="211" formatCode="&quot;Wahr&quot;;&quot;Wahr&quot;;&quot;Falsch&quot;"/>
    <numFmt numFmtId="212" formatCode="&quot;Ein&quot;;&quot;Ein&quot;;&quot;Aus&quot;"/>
    <numFmt numFmtId="213" formatCode="[$€-2]\ #,##0.00_);[Red]\([$€-2]\ #,##0.00\)"/>
    <numFmt numFmtId="214" formatCode="#\ ##0.0&quot; %&quot;"/>
    <numFmt numFmtId="215" formatCode="#,##0\ &quot;DM&quot;;[Red]\-#,##0\ &quot;DM&quot;"/>
    <numFmt numFmtId="216" formatCode="#,##0.00\ &quot;DM&quot;;[Red]\-#,##0.00\ &quot;DM&quot;"/>
    <numFmt numFmtId="217" formatCode="#,##0;[Red]\-#,##0"/>
    <numFmt numFmtId="218" formatCode="#,##0.00;[Red]\-#,##0.00"/>
    <numFmt numFmtId="219" formatCode="#\ ###\ ###\ ###\ ###\ ##0"/>
    <numFmt numFmtId="220" formatCode="&quot;n.a. &quot;"/>
  </numFmts>
  <fonts count="60">
    <font>
      <sz val="10"/>
      <name val="Arial"/>
      <family val="0"/>
    </font>
    <font>
      <sz val="7"/>
      <name val="Arial"/>
      <family val="2"/>
    </font>
    <font>
      <u val="single"/>
      <sz val="10"/>
      <color indexed="12"/>
      <name val="Arial"/>
      <family val="0"/>
    </font>
    <font>
      <sz val="8"/>
      <name val="Arial"/>
      <family val="0"/>
    </font>
    <font>
      <u val="single"/>
      <sz val="10"/>
      <color indexed="36"/>
      <name val="Frutiger Light"/>
      <family val="0"/>
    </font>
    <font>
      <sz val="10"/>
      <name val="Frutiger Light"/>
      <family val="0"/>
    </font>
    <font>
      <sz val="8"/>
      <name val="Frutiger Light"/>
      <family val="0"/>
    </font>
    <font>
      <b/>
      <sz val="8"/>
      <name val="Frutiger Light"/>
      <family val="2"/>
    </font>
    <font>
      <sz val="7"/>
      <name val="Frutiger Light"/>
      <family val="2"/>
    </font>
    <font>
      <b/>
      <sz val="7"/>
      <name val="Frutiger Light"/>
      <family val="2"/>
    </font>
    <font>
      <sz val="7"/>
      <color indexed="8"/>
      <name val="Frutiger Light"/>
      <family val="2"/>
    </font>
    <font>
      <sz val="8"/>
      <color indexed="12"/>
      <name val="Frutiger Light"/>
      <family val="2"/>
    </font>
    <font>
      <sz val="6"/>
      <name val="Frutiger Light"/>
      <family val="2"/>
    </font>
    <font>
      <b/>
      <sz val="7"/>
      <name val="Arial"/>
      <family val="2"/>
    </font>
    <font>
      <b/>
      <sz val="10"/>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0"/>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0"/>
    </font>
    <font>
      <sz val="8"/>
      <color indexed="8"/>
      <name val="Frutiger Light"/>
      <family val="2"/>
    </font>
    <font>
      <sz val="10"/>
      <color indexed="8"/>
      <name val="Frutiger Light"/>
      <family val="2"/>
    </font>
    <font>
      <b/>
      <sz val="8"/>
      <color indexed="8"/>
      <name val="Frutiger Light"/>
      <family val="2"/>
    </font>
    <font>
      <b/>
      <sz val="10"/>
      <color indexed="10"/>
      <name val="Frutiger Light"/>
      <family val="0"/>
    </font>
    <font>
      <sz val="6"/>
      <color indexed="8"/>
      <name val="Frutiger Light"/>
      <family val="0"/>
    </font>
    <font>
      <sz val="20"/>
      <name val="NDSFrutiger 55 Roman"/>
      <family val="0"/>
    </font>
    <font>
      <b/>
      <sz val="10"/>
      <color indexed="10"/>
      <name val="Arial"/>
      <family val="2"/>
    </font>
    <font>
      <b/>
      <sz val="8"/>
      <name val="Arial"/>
      <family val="2"/>
    </font>
    <font>
      <i/>
      <sz val="8"/>
      <name val="Frutiger Light"/>
      <family val="0"/>
    </font>
    <font>
      <sz val="8"/>
      <color indexed="10"/>
      <name val="Arial"/>
      <family val="2"/>
    </font>
    <font>
      <sz val="8"/>
      <color indexed="8"/>
      <name val="Arial"/>
      <family val="2"/>
    </font>
    <font>
      <b/>
      <sz val="9"/>
      <color indexed="50"/>
      <name val="Arial"/>
      <family val="2"/>
    </font>
    <font>
      <b/>
      <sz val="12"/>
      <color indexed="10"/>
      <name val="Frutiger Light"/>
      <family val="0"/>
    </font>
    <font>
      <vertAlign val="superscript"/>
      <sz val="8"/>
      <name val="Arial"/>
      <family val="2"/>
    </font>
    <font>
      <b/>
      <sz val="6"/>
      <name val="Arial"/>
      <family val="2"/>
    </font>
    <font>
      <b/>
      <sz val="8"/>
      <color indexed="10"/>
      <name val="Arial"/>
      <family val="2"/>
    </font>
    <font>
      <sz val="7"/>
      <name val="MS Sans Serif"/>
      <family val="0"/>
    </font>
    <font>
      <sz val="7"/>
      <color indexed="8"/>
      <name val="Arial"/>
      <family val="2"/>
    </font>
    <font>
      <b/>
      <sz val="7"/>
      <name val="MetaNormalLF-Roman"/>
      <family val="0"/>
    </font>
    <font>
      <i/>
      <sz val="8"/>
      <name val="Arial"/>
      <family val="2"/>
    </font>
    <font>
      <sz val="11"/>
      <color indexed="8"/>
      <name val="Calibri"/>
      <family val="2"/>
    </font>
    <font>
      <sz val="8"/>
      <color indexed="10"/>
      <name val="Frutiger Light"/>
      <family val="2"/>
    </font>
    <font>
      <sz val="11"/>
      <color theme="1"/>
      <name val="Calibri"/>
      <family val="2"/>
    </font>
    <font>
      <sz val="8"/>
      <color rgb="FFFF0000"/>
      <name val="Frutiger Light"/>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hair"/>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hair"/>
      <bottom>
        <color indexed="63"/>
      </bottom>
    </border>
    <border>
      <left>
        <color indexed="63"/>
      </left>
      <right>
        <color indexed="63"/>
      </right>
      <top>
        <color indexed="63"/>
      </top>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7" borderId="0" applyNumberFormat="0" applyBorder="0" applyAlignment="0" applyProtection="0"/>
    <xf numFmtId="0" fontId="17" fillId="38" borderId="1" applyNumberFormat="0" applyAlignment="0" applyProtection="0"/>
    <xf numFmtId="0" fontId="18" fillId="38" borderId="2" applyNumberFormat="0" applyAlignment="0" applyProtection="0"/>
    <xf numFmtId="0" fontId="4" fillId="0" borderId="0" applyNumberFormat="0" applyFill="0" applyBorder="0" applyAlignment="0" applyProtection="0"/>
    <xf numFmtId="165" fontId="0" fillId="0" borderId="0" applyFont="0" applyFill="0" applyBorder="0" applyAlignment="0" applyProtection="0"/>
    <xf numFmtId="0" fontId="20" fillId="13"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167" fontId="0" fillId="0" borderId="0" applyFont="0" applyFill="0" applyBorder="0" applyAlignment="0" applyProtection="0"/>
    <xf numFmtId="0" fontId="2" fillId="0" borderId="0" applyNumberFormat="0" applyFill="0" applyBorder="0" applyAlignment="0" applyProtection="0"/>
    <xf numFmtId="0" fontId="24" fillId="39" borderId="0" applyNumberFormat="0" applyBorder="0" applyAlignment="0" applyProtection="0"/>
    <xf numFmtId="0" fontId="15" fillId="40" borderId="4" applyNumberFormat="0" applyFont="0" applyAlignment="0" applyProtection="0"/>
    <xf numFmtId="9" fontId="0" fillId="0" borderId="0" applyFont="0" applyFill="0" applyBorder="0" applyAlignment="0" applyProtection="0"/>
    <xf numFmtId="0" fontId="25" fillId="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9" fillId="0" borderId="0">
      <alignment/>
      <protection/>
    </xf>
    <xf numFmtId="0" fontId="19" fillId="0" borderId="0">
      <alignment/>
      <protection/>
    </xf>
    <xf numFmtId="0" fontId="26" fillId="0" borderId="0">
      <alignment/>
      <protection/>
    </xf>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41" borderId="9" applyNumberFormat="0" applyAlignment="0" applyProtection="0"/>
  </cellStyleXfs>
  <cellXfs count="382">
    <xf numFmtId="0" fontId="0" fillId="0" borderId="0" xfId="0" applyAlignment="1">
      <alignment/>
    </xf>
    <xf numFmtId="0" fontId="6" fillId="0" borderId="0" xfId="72" applyFont="1" applyFill="1">
      <alignment/>
      <protection/>
    </xf>
    <xf numFmtId="0" fontId="8" fillId="0" borderId="0" xfId="72" applyFont="1" applyFill="1" applyAlignment="1">
      <alignment vertical="center"/>
      <protection/>
    </xf>
    <xf numFmtId="0" fontId="8" fillId="0" borderId="0" xfId="72" applyFont="1" applyFill="1">
      <alignment/>
      <protection/>
    </xf>
    <xf numFmtId="0" fontId="6" fillId="0" borderId="0" xfId="72" applyFont="1" applyFill="1" applyAlignment="1">
      <alignment vertical="center"/>
      <protection/>
    </xf>
    <xf numFmtId="170" fontId="8" fillId="0" borderId="0" xfId="72" applyNumberFormat="1" applyFont="1" applyFill="1" applyAlignment="1">
      <alignment vertical="center"/>
      <protection/>
    </xf>
    <xf numFmtId="171" fontId="8" fillId="0" borderId="0" xfId="72" applyNumberFormat="1" applyFont="1" applyFill="1" applyAlignment="1">
      <alignment vertical="center"/>
      <protection/>
    </xf>
    <xf numFmtId="172" fontId="8" fillId="0" borderId="0" xfId="72" applyNumberFormat="1" applyFont="1" applyFill="1" applyAlignment="1">
      <alignment vertical="center"/>
      <protection/>
    </xf>
    <xf numFmtId="0" fontId="6" fillId="0" borderId="0" xfId="72" applyFont="1" applyFill="1" applyAlignment="1">
      <alignment vertical="top"/>
      <protection/>
    </xf>
    <xf numFmtId="178" fontId="8" fillId="0" borderId="0" xfId="72" applyNumberFormat="1" applyFont="1" applyFill="1" applyAlignment="1">
      <alignment vertical="center"/>
      <protection/>
    </xf>
    <xf numFmtId="168" fontId="6" fillId="0" borderId="0" xfId="72" applyNumberFormat="1" applyFont="1" applyFill="1">
      <alignment/>
      <protection/>
    </xf>
    <xf numFmtId="0" fontId="6" fillId="0" borderId="0" xfId="72" applyFont="1" applyFill="1" applyAlignment="1">
      <alignment/>
      <protection/>
    </xf>
    <xf numFmtId="170" fontId="6" fillId="0" borderId="0" xfId="72" applyNumberFormat="1" applyFont="1" applyFill="1">
      <alignment/>
      <protection/>
    </xf>
    <xf numFmtId="169" fontId="8" fillId="0" borderId="0" xfId="72" applyNumberFormat="1" applyFont="1" applyFill="1">
      <alignment/>
      <protection/>
    </xf>
    <xf numFmtId="2" fontId="6" fillId="0" borderId="0" xfId="72" applyNumberFormat="1" applyFont="1" applyFill="1">
      <alignment/>
      <protection/>
    </xf>
    <xf numFmtId="0" fontId="14" fillId="0" borderId="0" xfId="0" applyFont="1" applyAlignment="1">
      <alignment/>
    </xf>
    <xf numFmtId="0" fontId="1" fillId="0" borderId="10" xfId="76" applyFont="1" applyFill="1" applyBorder="1">
      <alignment/>
      <protection/>
    </xf>
    <xf numFmtId="0" fontId="1" fillId="0" borderId="0" xfId="76" applyFont="1" applyFill="1">
      <alignment/>
      <protection/>
    </xf>
    <xf numFmtId="0" fontId="1" fillId="0" borderId="11" xfId="76" applyFont="1" applyFill="1" applyBorder="1">
      <alignment/>
      <protection/>
    </xf>
    <xf numFmtId="0" fontId="1" fillId="0" borderId="12" xfId="76" applyFont="1" applyFill="1" applyBorder="1">
      <alignment/>
      <protection/>
    </xf>
    <xf numFmtId="0" fontId="35" fillId="0" borderId="0" xfId="76" applyFont="1" applyFill="1">
      <alignment/>
      <protection/>
    </xf>
    <xf numFmtId="0" fontId="0" fillId="0" borderId="0" xfId="0" applyFont="1" applyAlignment="1">
      <alignment/>
    </xf>
    <xf numFmtId="0" fontId="6" fillId="0" borderId="0" xfId="74" applyFont="1">
      <alignment/>
      <protection/>
    </xf>
    <xf numFmtId="0" fontId="5" fillId="0" borderId="0" xfId="74" applyFont="1">
      <alignment/>
      <protection/>
    </xf>
    <xf numFmtId="0" fontId="5" fillId="0" borderId="0" xfId="74" applyFont="1" applyAlignment="1">
      <alignment vertical="center"/>
      <protection/>
    </xf>
    <xf numFmtId="0" fontId="5" fillId="0" borderId="0" xfId="74" applyFont="1" applyAlignment="1">
      <alignment/>
      <protection/>
    </xf>
    <xf numFmtId="0" fontId="5" fillId="0" borderId="0" xfId="74" applyFont="1" applyAlignment="1">
      <alignment vertical="top"/>
      <protection/>
    </xf>
    <xf numFmtId="0" fontId="34" fillId="0" borderId="0" xfId="74" applyFont="1">
      <alignment/>
      <protection/>
    </xf>
    <xf numFmtId="0" fontId="34" fillId="0" borderId="0" xfId="74" applyFont="1" applyAlignment="1">
      <alignment vertical="top"/>
      <protection/>
    </xf>
    <xf numFmtId="0" fontId="6" fillId="0" borderId="0" xfId="0" applyFont="1" applyAlignment="1">
      <alignment/>
    </xf>
    <xf numFmtId="4" fontId="36" fillId="0" borderId="0" xfId="0" applyNumberFormat="1" applyFont="1" applyAlignment="1">
      <alignment/>
    </xf>
    <xf numFmtId="168" fontId="6" fillId="0" borderId="0" xfId="0" applyNumberFormat="1" applyFont="1" applyAlignment="1">
      <alignment/>
    </xf>
    <xf numFmtId="4" fontId="6" fillId="0" borderId="0" xfId="0" applyNumberFormat="1" applyFont="1" applyAlignment="1">
      <alignment horizontal="center"/>
    </xf>
    <xf numFmtId="174" fontId="36" fillId="0" borderId="0" xfId="0" applyNumberFormat="1" applyFont="1" applyAlignment="1">
      <alignment horizontal="center"/>
    </xf>
    <xf numFmtId="0" fontId="6" fillId="0" borderId="13" xfId="0" applyFont="1" applyBorder="1" applyAlignment="1">
      <alignment/>
    </xf>
    <xf numFmtId="4" fontId="36" fillId="0" borderId="14" xfId="0" applyNumberFormat="1" applyFont="1" applyBorder="1" applyAlignment="1">
      <alignment/>
    </xf>
    <xf numFmtId="4" fontId="36" fillId="0" borderId="14" xfId="0" applyNumberFormat="1" applyFont="1" applyBorder="1" applyAlignment="1">
      <alignment horizontal="center"/>
    </xf>
    <xf numFmtId="0" fontId="6" fillId="0" borderId="14" xfId="0" applyFont="1" applyBorder="1" applyAlignment="1">
      <alignment/>
    </xf>
    <xf numFmtId="4" fontId="6" fillId="0" borderId="15" xfId="0" applyNumberFormat="1" applyFont="1" applyBorder="1" applyAlignment="1">
      <alignment horizontal="center"/>
    </xf>
    <xf numFmtId="4" fontId="6" fillId="0" borderId="14" xfId="0" applyNumberFormat="1" applyFont="1" applyBorder="1" applyAlignment="1">
      <alignment horizontal="center"/>
    </xf>
    <xf numFmtId="0" fontId="36" fillId="0" borderId="14" xfId="0" applyFont="1" applyBorder="1" applyAlignment="1">
      <alignment horizontal="center"/>
    </xf>
    <xf numFmtId="0" fontId="6" fillId="0" borderId="16" xfId="0" applyFont="1" applyBorder="1" applyAlignment="1">
      <alignment/>
    </xf>
    <xf numFmtId="4" fontId="36" fillId="0" borderId="14" xfId="0" applyNumberFormat="1" applyFont="1" applyBorder="1" applyAlignment="1">
      <alignment horizontal="centerContinuous"/>
    </xf>
    <xf numFmtId="0" fontId="6" fillId="0" borderId="14" xfId="0" applyFont="1" applyBorder="1" applyAlignment="1">
      <alignment horizontal="centerContinuous"/>
    </xf>
    <xf numFmtId="0" fontId="6" fillId="0" borderId="17" xfId="0" applyFont="1" applyBorder="1" applyAlignment="1">
      <alignment/>
    </xf>
    <xf numFmtId="4" fontId="36" fillId="0" borderId="17" xfId="0" applyNumberFormat="1" applyFont="1" applyBorder="1" applyAlignment="1">
      <alignment/>
    </xf>
    <xf numFmtId="4" fontId="36" fillId="0" borderId="0" xfId="0" applyNumberFormat="1" applyFont="1" applyBorder="1" applyAlignment="1">
      <alignment/>
    </xf>
    <xf numFmtId="0" fontId="6" fillId="0" borderId="18" xfId="0" applyFont="1" applyBorder="1" applyAlignment="1">
      <alignment horizontal="center"/>
    </xf>
    <xf numFmtId="4" fontId="6" fillId="0" borderId="19" xfId="0" applyNumberFormat="1" applyFont="1" applyBorder="1" applyAlignment="1">
      <alignment horizontal="center"/>
    </xf>
    <xf numFmtId="4" fontId="6" fillId="0" borderId="17" xfId="0" applyNumberFormat="1" applyFont="1" applyBorder="1" applyAlignment="1">
      <alignment horizontal="center"/>
    </xf>
    <xf numFmtId="0" fontId="36" fillId="0" borderId="0" xfId="0" applyFont="1" applyFill="1" applyBorder="1" applyAlignment="1">
      <alignment horizontal="center"/>
    </xf>
    <xf numFmtId="0" fontId="6" fillId="0" borderId="18" xfId="0" applyFont="1" applyBorder="1" applyAlignment="1">
      <alignment horizontal="centerContinuous"/>
    </xf>
    <xf numFmtId="0" fontId="6" fillId="0" borderId="0" xfId="0" applyFont="1" applyBorder="1" applyAlignment="1">
      <alignment horizontal="centerContinuous"/>
    </xf>
    <xf numFmtId="4" fontId="36" fillId="0" borderId="19" xfId="0" applyNumberFormat="1" applyFont="1" applyBorder="1" applyAlignment="1">
      <alignment horizontal="center"/>
    </xf>
    <xf numFmtId="0" fontId="6" fillId="0" borderId="17" xfId="0" applyFont="1" applyBorder="1" applyAlignment="1">
      <alignment vertical="center"/>
    </xf>
    <xf numFmtId="1" fontId="36" fillId="0" borderId="17" xfId="0" applyNumberFormat="1" applyFont="1" applyBorder="1" applyAlignment="1">
      <alignment horizontal="centerContinuous" vertical="center"/>
    </xf>
    <xf numFmtId="1" fontId="36" fillId="0" borderId="0" xfId="0" applyNumberFormat="1" applyFont="1" applyBorder="1" applyAlignment="1">
      <alignment horizontal="centerContinuous"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Border="1" applyAlignment="1">
      <alignment/>
    </xf>
    <xf numFmtId="4" fontId="36" fillId="0" borderId="14" xfId="0" applyNumberFormat="1" applyFont="1" applyBorder="1" applyAlignment="1">
      <alignment horizontal="centerContinuous" vertical="center"/>
    </xf>
    <xf numFmtId="0" fontId="6" fillId="0" borderId="15" xfId="0" applyFont="1" applyBorder="1" applyAlignment="1">
      <alignment horizontal="center" vertical="center"/>
    </xf>
    <xf numFmtId="4" fontId="6" fillId="0" borderId="15" xfId="0" applyNumberFormat="1" applyFont="1" applyBorder="1" applyAlignment="1">
      <alignment horizontal="center" vertical="center"/>
    </xf>
    <xf numFmtId="4" fontId="6" fillId="0" borderId="14" xfId="0" applyNumberFormat="1" applyFont="1" applyBorder="1" applyAlignment="1">
      <alignment horizontal="center" vertical="center"/>
    </xf>
    <xf numFmtId="0" fontId="36" fillId="0" borderId="14" xfId="0" applyFont="1" applyBorder="1" applyAlignment="1">
      <alignment horizontal="center" vertical="center"/>
    </xf>
    <xf numFmtId="0" fontId="6" fillId="0" borderId="15" xfId="0" applyFont="1" applyBorder="1" applyAlignment="1">
      <alignment horizontal="centerContinuous" vertical="center"/>
    </xf>
    <xf numFmtId="0" fontId="6" fillId="0" borderId="14" xfId="0" applyFont="1" applyBorder="1" applyAlignment="1">
      <alignment horizontal="centerContinuous" vertical="center"/>
    </xf>
    <xf numFmtId="4" fontId="36" fillId="0" borderId="15" xfId="0" applyNumberFormat="1" applyFont="1" applyBorder="1" applyAlignment="1">
      <alignment horizontal="centerContinuous" vertical="center"/>
    </xf>
    <xf numFmtId="0" fontId="6" fillId="0" borderId="0" xfId="0" applyFont="1" applyAlignment="1">
      <alignment/>
    </xf>
    <xf numFmtId="170" fontId="36" fillId="0" borderId="0" xfId="0" applyNumberFormat="1" applyFont="1" applyFill="1" applyAlignment="1" applyProtection="1">
      <alignment horizontal="right"/>
      <protection locked="0"/>
    </xf>
    <xf numFmtId="193" fontId="6" fillId="0" borderId="0" xfId="0" applyNumberFormat="1" applyFont="1" applyAlignment="1">
      <alignment horizontal="right"/>
    </xf>
    <xf numFmtId="174" fontId="6" fillId="0" borderId="0" xfId="0" applyNumberFormat="1" applyFont="1" applyAlignment="1" applyProtection="1">
      <alignment horizontal="center"/>
      <protection/>
    </xf>
    <xf numFmtId="174" fontId="36" fillId="0" borderId="0" xfId="0" applyNumberFormat="1" applyFont="1" applyAlignment="1" applyProtection="1">
      <alignment horizontal="center"/>
      <protection locked="0"/>
    </xf>
    <xf numFmtId="170" fontId="36" fillId="0" borderId="0" xfId="0" applyNumberFormat="1" applyFont="1" applyAlignment="1" applyProtection="1">
      <alignment horizontal="right"/>
      <protection locked="0"/>
    </xf>
    <xf numFmtId="0" fontId="6" fillId="0" borderId="0" xfId="0" applyFont="1" applyAlignment="1">
      <alignment vertical="center"/>
    </xf>
    <xf numFmtId="193" fontId="6" fillId="0" borderId="0" xfId="0" applyNumberFormat="1" applyFont="1" applyAlignment="1">
      <alignment horizontal="right" vertical="center"/>
    </xf>
    <xf numFmtId="174" fontId="6" fillId="0" borderId="0" xfId="0" applyNumberFormat="1" applyFont="1" applyAlignment="1" applyProtection="1">
      <alignment horizontal="center" vertical="center"/>
      <protection/>
    </xf>
    <xf numFmtId="174" fontId="36" fillId="0" borderId="0" xfId="0" applyNumberFormat="1" applyFont="1" applyAlignment="1" applyProtection="1">
      <alignment horizontal="center" vertical="center"/>
      <protection locked="0"/>
    </xf>
    <xf numFmtId="0" fontId="6" fillId="0" borderId="0" xfId="0" applyFont="1" applyAlignment="1">
      <alignment vertical="top"/>
    </xf>
    <xf numFmtId="170" fontId="36" fillId="0" borderId="0" xfId="0" applyNumberFormat="1" applyFont="1" applyAlignment="1" applyProtection="1">
      <alignment horizontal="right" vertical="top"/>
      <protection/>
    </xf>
    <xf numFmtId="193" fontId="6" fillId="0" borderId="0" xfId="0" applyNumberFormat="1" applyFont="1" applyAlignment="1">
      <alignment horizontal="right" vertical="top"/>
    </xf>
    <xf numFmtId="174" fontId="6" fillId="0" borderId="0" xfId="0" applyNumberFormat="1" applyFont="1" applyAlignment="1" applyProtection="1">
      <alignment horizontal="center" vertical="top"/>
      <protection/>
    </xf>
    <xf numFmtId="174" fontId="36" fillId="0" borderId="0" xfId="0" applyNumberFormat="1" applyFont="1" applyAlignment="1" applyProtection="1">
      <alignment horizontal="center" vertical="top"/>
      <protection locked="0"/>
    </xf>
    <xf numFmtId="170" fontId="36" fillId="0" borderId="0" xfId="0" applyNumberFormat="1" applyFont="1" applyAlignment="1">
      <alignment horizontal="right" vertical="top"/>
    </xf>
    <xf numFmtId="170" fontId="36" fillId="0" borderId="0" xfId="0" applyNumberFormat="1" applyFont="1" applyAlignment="1">
      <alignment horizontal="right" vertical="center"/>
    </xf>
    <xf numFmtId="0" fontId="7" fillId="0" borderId="0" xfId="0" applyFont="1" applyAlignment="1">
      <alignment vertical="center"/>
    </xf>
    <xf numFmtId="170" fontId="38" fillId="0" borderId="0" xfId="0" applyNumberFormat="1" applyFont="1" applyAlignment="1">
      <alignment horizontal="right" vertical="center"/>
    </xf>
    <xf numFmtId="193" fontId="7" fillId="0" borderId="0" xfId="0" applyNumberFormat="1" applyFont="1" applyAlignment="1">
      <alignment horizontal="right" vertical="center"/>
    </xf>
    <xf numFmtId="174" fontId="7" fillId="0" borderId="0" xfId="0" applyNumberFormat="1" applyFont="1" applyAlignment="1" applyProtection="1">
      <alignment horizontal="center" vertical="center"/>
      <protection/>
    </xf>
    <xf numFmtId="174" fontId="38" fillId="0" borderId="0" xfId="0" applyNumberFormat="1" applyFont="1" applyAlignment="1" applyProtection="1">
      <alignment horizontal="center" vertical="center"/>
      <protection locked="0"/>
    </xf>
    <xf numFmtId="0" fontId="7" fillId="0" borderId="0" xfId="0" applyFont="1" applyAlignment="1">
      <alignment vertical="top"/>
    </xf>
    <xf numFmtId="170" fontId="38" fillId="0" borderId="0" xfId="0" applyNumberFormat="1" applyFont="1" applyAlignment="1">
      <alignment horizontal="right" vertical="top"/>
    </xf>
    <xf numFmtId="193" fontId="7" fillId="0" borderId="0" xfId="0" applyNumberFormat="1" applyFont="1" applyAlignment="1">
      <alignment horizontal="right" vertical="top"/>
    </xf>
    <xf numFmtId="174" fontId="7" fillId="0" borderId="0" xfId="0" applyNumberFormat="1" applyFont="1" applyAlignment="1" applyProtection="1">
      <alignment horizontal="center" vertical="top"/>
      <protection/>
    </xf>
    <xf numFmtId="174" fontId="38" fillId="0" borderId="0" xfId="0" applyNumberFormat="1" applyFont="1" applyAlignment="1" applyProtection="1">
      <alignment horizontal="center" vertical="top"/>
      <protection locked="0"/>
    </xf>
    <xf numFmtId="196" fontId="10" fillId="0" borderId="0" xfId="0" applyNumberFormat="1" applyFont="1" applyFill="1" applyAlignment="1" applyProtection="1">
      <alignment horizontal="right"/>
      <protection locked="0"/>
    </xf>
    <xf numFmtId="170" fontId="38" fillId="0" borderId="0" xfId="0" applyNumberFormat="1" applyFont="1" applyAlignment="1" applyProtection="1">
      <alignment horizontal="right" vertical="top"/>
      <protection/>
    </xf>
    <xf numFmtId="170" fontId="36" fillId="0" borderId="0" xfId="0" applyNumberFormat="1" applyFont="1" applyAlignment="1" applyProtection="1">
      <alignment horizontal="right" vertical="center"/>
      <protection locked="0"/>
    </xf>
    <xf numFmtId="170" fontId="36" fillId="0" borderId="0" xfId="0" applyNumberFormat="1" applyFont="1" applyAlignment="1" applyProtection="1">
      <alignment horizontal="right" vertical="center"/>
      <protection locked="0"/>
    </xf>
    <xf numFmtId="4" fontId="36" fillId="0" borderId="0" xfId="0" applyNumberFormat="1" applyFont="1" applyAlignment="1" applyProtection="1">
      <alignment horizontal="center" vertical="center"/>
      <protection locked="0"/>
    </xf>
    <xf numFmtId="0" fontId="39" fillId="0" borderId="0" xfId="0" applyFont="1" applyAlignment="1">
      <alignment/>
    </xf>
    <xf numFmtId="0" fontId="2" fillId="0" borderId="0" xfId="66" applyAlignment="1" applyProtection="1">
      <alignment/>
      <protection/>
    </xf>
    <xf numFmtId="0" fontId="40" fillId="0" borderId="0" xfId="0" applyFont="1" applyAlignment="1">
      <alignment/>
    </xf>
    <xf numFmtId="0" fontId="12" fillId="0" borderId="0" xfId="0" applyFont="1" applyAlignment="1">
      <alignment/>
    </xf>
    <xf numFmtId="0" fontId="26" fillId="0" borderId="0" xfId="0" applyFont="1" applyAlignment="1">
      <alignment horizontal="justify"/>
    </xf>
    <xf numFmtId="0" fontId="41" fillId="0" borderId="0" xfId="0" applyFont="1" applyAlignment="1">
      <alignment/>
    </xf>
    <xf numFmtId="0" fontId="26" fillId="0" borderId="0" xfId="0" applyFont="1" applyAlignment="1">
      <alignment horizontal="center" vertical="center" wrapText="1"/>
    </xf>
    <xf numFmtId="0" fontId="0" fillId="0" borderId="0" xfId="0" applyFont="1" applyFill="1" applyBorder="1" applyAlignment="1">
      <alignment/>
    </xf>
    <xf numFmtId="0" fontId="2" fillId="0" borderId="0" xfId="66" applyFill="1" applyBorder="1" applyAlignment="1" applyProtection="1">
      <alignment/>
      <protection/>
    </xf>
    <xf numFmtId="0" fontId="36" fillId="0" borderId="0" xfId="0" applyFont="1" applyAlignment="1">
      <alignment horizontal="center"/>
    </xf>
    <xf numFmtId="4" fontId="37" fillId="0" borderId="0" xfId="0" applyNumberFormat="1" applyFont="1" applyAlignment="1">
      <alignment/>
    </xf>
    <xf numFmtId="16" fontId="36" fillId="0" borderId="0" xfId="0" applyNumberFormat="1" applyFont="1" applyFill="1" applyBorder="1" applyAlignment="1">
      <alignment horizontal="center" vertical="center"/>
    </xf>
    <xf numFmtId="198" fontId="6" fillId="0" borderId="0" xfId="0" applyNumberFormat="1" applyFont="1" applyAlignment="1" applyProtection="1">
      <alignment horizontal="center"/>
      <protection/>
    </xf>
    <xf numFmtId="199" fontId="36" fillId="0" borderId="0" xfId="0" applyNumberFormat="1" applyFont="1" applyAlignment="1" applyProtection="1">
      <alignment horizontal="right"/>
      <protection locked="0"/>
    </xf>
    <xf numFmtId="174" fontId="6" fillId="0" borderId="0" xfId="0" applyNumberFormat="1" applyFont="1" applyAlignment="1" applyProtection="1">
      <alignment horizontal="left" vertical="center"/>
      <protection/>
    </xf>
    <xf numFmtId="175" fontId="6" fillId="0" borderId="0" xfId="0" applyNumberFormat="1" applyFont="1" applyAlignment="1">
      <alignment horizontal="right" vertical="center"/>
    </xf>
    <xf numFmtId="4" fontId="36" fillId="0" borderId="0" xfId="0" applyNumberFormat="1" applyFont="1" applyAlignment="1" applyProtection="1">
      <alignment horizontal="right" vertical="center"/>
      <protection locked="0"/>
    </xf>
    <xf numFmtId="0" fontId="5" fillId="0" borderId="0" xfId="0" applyFont="1" applyAlignment="1">
      <alignment/>
    </xf>
    <xf numFmtId="0" fontId="37" fillId="0" borderId="0" xfId="0" applyFont="1" applyAlignment="1">
      <alignment/>
    </xf>
    <xf numFmtId="1" fontId="36" fillId="0" borderId="22" xfId="0" applyNumberFormat="1" applyFont="1" applyBorder="1" applyAlignment="1">
      <alignment horizontal="centerContinuous" vertical="center"/>
    </xf>
    <xf numFmtId="4" fontId="3" fillId="0" borderId="23" xfId="0" applyNumberFormat="1" applyFont="1" applyBorder="1" applyAlignment="1">
      <alignment horizontal="center" vertical="center" wrapText="1"/>
    </xf>
    <xf numFmtId="4" fontId="3" fillId="0" borderId="24" xfId="0" applyNumberFormat="1" applyFont="1" applyBorder="1" applyAlignment="1">
      <alignment horizontal="center" vertical="center" wrapText="1"/>
    </xf>
    <xf numFmtId="1" fontId="3" fillId="0" borderId="25" xfId="0" applyNumberFormat="1" applyFont="1" applyFill="1" applyBorder="1" applyAlignment="1">
      <alignment horizontal="center" vertical="center" wrapText="1"/>
    </xf>
    <xf numFmtId="4" fontId="3" fillId="0" borderId="26" xfId="0" applyNumberFormat="1" applyFont="1" applyBorder="1" applyAlignment="1">
      <alignment horizontal="center" vertical="center" wrapText="1"/>
    </xf>
    <xf numFmtId="4" fontId="3" fillId="0" borderId="27" xfId="0" applyNumberFormat="1" applyFont="1" applyBorder="1" applyAlignment="1">
      <alignment horizontal="center" vertical="center" wrapText="1"/>
    </xf>
    <xf numFmtId="1" fontId="3" fillId="0" borderId="28" xfId="0" applyNumberFormat="1" applyFont="1" applyFill="1" applyBorder="1" applyAlignment="1">
      <alignment/>
    </xf>
    <xf numFmtId="1" fontId="1" fillId="0" borderId="28" xfId="0" applyNumberFormat="1" applyFont="1" applyFill="1" applyBorder="1" applyAlignment="1">
      <alignment/>
    </xf>
    <xf numFmtId="0" fontId="3" fillId="0" borderId="0" xfId="0" applyFont="1" applyAlignment="1">
      <alignment/>
    </xf>
    <xf numFmtId="0" fontId="43" fillId="0" borderId="29" xfId="0" applyFont="1" applyFill="1" applyBorder="1" applyAlignment="1">
      <alignment horizontal="center"/>
    </xf>
    <xf numFmtId="4" fontId="43" fillId="0" borderId="19" xfId="0" applyNumberFormat="1" applyFont="1" applyFill="1" applyBorder="1" applyAlignment="1">
      <alignment horizontal="center"/>
    </xf>
    <xf numFmtId="0" fontId="43" fillId="0" borderId="19" xfId="0" applyFont="1" applyFill="1" applyBorder="1" applyAlignment="1">
      <alignment horizontal="center"/>
    </xf>
    <xf numFmtId="0" fontId="3" fillId="0" borderId="0" xfId="0" applyFont="1" applyAlignment="1">
      <alignment horizontal="center" vertical="center" wrapText="1"/>
    </xf>
    <xf numFmtId="173" fontId="3" fillId="0" borderId="0" xfId="0" applyNumberFormat="1" applyFont="1" applyAlignment="1">
      <alignment horizontal="right" indent="1"/>
    </xf>
    <xf numFmtId="0" fontId="3" fillId="0" borderId="0" xfId="0" applyFont="1" applyFill="1" applyAlignment="1">
      <alignment/>
    </xf>
    <xf numFmtId="1" fontId="43" fillId="0" borderId="30" xfId="0" applyNumberFormat="1" applyFont="1" applyFill="1" applyBorder="1" applyAlignment="1">
      <alignment horizontal="center"/>
    </xf>
    <xf numFmtId="1" fontId="3" fillId="0" borderId="28" xfId="0" applyNumberFormat="1" applyFont="1" applyFill="1" applyBorder="1" applyAlignment="1">
      <alignment horizontal="left" vertical="center" wrapText="1"/>
    </xf>
    <xf numFmtId="1" fontId="43" fillId="0" borderId="28" xfId="0" applyNumberFormat="1" applyFont="1" applyFill="1" applyBorder="1" applyAlignment="1">
      <alignment/>
    </xf>
    <xf numFmtId="173" fontId="43" fillId="0" borderId="0" xfId="0" applyNumberFormat="1" applyFont="1" applyAlignment="1">
      <alignment horizontal="right" indent="1"/>
    </xf>
    <xf numFmtId="0" fontId="42" fillId="0" borderId="0" xfId="0" applyFont="1" applyAlignment="1">
      <alignment wrapText="1"/>
    </xf>
    <xf numFmtId="0" fontId="7" fillId="0" borderId="0" xfId="0" applyFont="1" applyFill="1" applyAlignment="1">
      <alignment/>
    </xf>
    <xf numFmtId="0" fontId="6" fillId="0" borderId="0" xfId="0" applyFont="1" applyFill="1" applyAlignment="1">
      <alignment/>
    </xf>
    <xf numFmtId="2" fontId="8" fillId="0" borderId="31" xfId="0" applyNumberFormat="1" applyFont="1" applyFill="1" applyBorder="1" applyAlignment="1">
      <alignment vertical="center"/>
    </xf>
    <xf numFmtId="0" fontId="8" fillId="0" borderId="15"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0" xfId="0" applyFont="1" applyFill="1" applyAlignment="1">
      <alignment vertical="center"/>
    </xf>
    <xf numFmtId="0" fontId="8" fillId="0" borderId="19"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2" xfId="0" applyFont="1" applyFill="1" applyBorder="1" applyAlignment="1">
      <alignment vertical="center"/>
    </xf>
    <xf numFmtId="0" fontId="8" fillId="0" borderId="21" xfId="0" applyFont="1" applyFill="1" applyBorder="1" applyAlignment="1">
      <alignment vertical="center"/>
    </xf>
    <xf numFmtId="0" fontId="8" fillId="0" borderId="33" xfId="0" applyFont="1" applyFill="1" applyBorder="1" applyAlignment="1">
      <alignment horizontal="centerContinuous" vertical="center"/>
    </xf>
    <xf numFmtId="0" fontId="8" fillId="0" borderId="22" xfId="0" applyFont="1" applyFill="1" applyBorder="1" applyAlignment="1">
      <alignment vertical="center"/>
    </xf>
    <xf numFmtId="0" fontId="8" fillId="0" borderId="0" xfId="0" applyFont="1" applyFill="1" applyBorder="1" applyAlignment="1">
      <alignment horizontal="centerContinuous" vertical="center"/>
    </xf>
    <xf numFmtId="0" fontId="8" fillId="0" borderId="33" xfId="0" applyFont="1" applyFill="1" applyBorder="1" applyAlignment="1">
      <alignment vertical="center"/>
    </xf>
    <xf numFmtId="0" fontId="8" fillId="0" borderId="22"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0" xfId="0" applyFont="1" applyFill="1" applyAlignment="1">
      <alignment/>
    </xf>
    <xf numFmtId="0" fontId="9" fillId="0" borderId="0" xfId="0" applyFont="1" applyFill="1" applyAlignment="1">
      <alignment vertical="top"/>
    </xf>
    <xf numFmtId="0" fontId="6" fillId="0" borderId="0" xfId="0" applyFont="1" applyFill="1" applyAlignment="1">
      <alignment vertical="center"/>
    </xf>
    <xf numFmtId="170" fontId="8" fillId="0" borderId="0" xfId="0" applyNumberFormat="1" applyFont="1" applyFill="1" applyAlignment="1">
      <alignment vertical="center"/>
    </xf>
    <xf numFmtId="177" fontId="8" fillId="0" borderId="0" xfId="0" applyNumberFormat="1" applyFont="1" applyFill="1" applyAlignment="1">
      <alignment vertical="center"/>
    </xf>
    <xf numFmtId="176" fontId="8" fillId="0" borderId="0" xfId="0" applyNumberFormat="1" applyFont="1" applyFill="1" applyAlignment="1">
      <alignment vertical="center"/>
    </xf>
    <xf numFmtId="0" fontId="9" fillId="0" borderId="0" xfId="0" applyFont="1" applyFill="1" applyAlignment="1">
      <alignment vertical="center"/>
    </xf>
    <xf numFmtId="170" fontId="8" fillId="0" borderId="0" xfId="0" applyNumberFormat="1" applyFont="1" applyFill="1" applyAlignment="1" applyProtection="1">
      <alignment vertical="center"/>
      <protection/>
    </xf>
    <xf numFmtId="170" fontId="8" fillId="0" borderId="0" xfId="0" applyNumberFormat="1" applyFont="1" applyFill="1" applyAlignment="1" applyProtection="1">
      <alignment vertical="center"/>
      <protection locked="0"/>
    </xf>
    <xf numFmtId="0" fontId="8" fillId="0" borderId="0" xfId="0" applyFont="1" applyFill="1" applyAlignment="1">
      <alignment/>
    </xf>
    <xf numFmtId="0" fontId="8" fillId="0" borderId="0" xfId="0" applyFont="1" applyFill="1" applyAlignment="1">
      <alignment vertical="top"/>
    </xf>
    <xf numFmtId="170" fontId="8" fillId="0" borderId="0" xfId="0" applyNumberFormat="1" applyFont="1" applyFill="1" applyAlignment="1">
      <alignment vertical="center"/>
    </xf>
    <xf numFmtId="0" fontId="11" fillId="0" borderId="0" xfId="0" applyFont="1" applyFill="1" applyAlignment="1">
      <alignment/>
    </xf>
    <xf numFmtId="170" fontId="6" fillId="0" borderId="0" xfId="0" applyNumberFormat="1" applyFont="1" applyFill="1" applyAlignment="1">
      <alignment/>
    </xf>
    <xf numFmtId="169" fontId="8" fillId="0" borderId="0" xfId="0" applyNumberFormat="1" applyFont="1" applyFill="1" applyAlignment="1">
      <alignment vertical="center"/>
    </xf>
    <xf numFmtId="4" fontId="1" fillId="0" borderId="24" xfId="0" applyNumberFormat="1" applyFont="1" applyBorder="1" applyAlignment="1">
      <alignment horizontal="center" vertical="center" wrapText="1"/>
    </xf>
    <xf numFmtId="4" fontId="3" fillId="0" borderId="24" xfId="0" applyNumberFormat="1" applyFont="1" applyFill="1" applyBorder="1" applyAlignment="1">
      <alignment horizontal="center" vertical="center" wrapText="1"/>
    </xf>
    <xf numFmtId="4" fontId="3" fillId="0" borderId="27" xfId="0" applyNumberFormat="1" applyFont="1" applyFill="1" applyBorder="1" applyAlignment="1">
      <alignment horizontal="center" vertical="center" wrapText="1"/>
    </xf>
    <xf numFmtId="173" fontId="3" fillId="0" borderId="0" xfId="0" applyNumberFormat="1" applyFont="1" applyFill="1" applyAlignment="1">
      <alignment horizontal="right" indent="1"/>
    </xf>
    <xf numFmtId="173" fontId="43" fillId="0" borderId="0" xfId="0" applyNumberFormat="1" applyFont="1" applyFill="1" applyAlignment="1">
      <alignment horizontal="right" indent="1"/>
    </xf>
    <xf numFmtId="4" fontId="3" fillId="0" borderId="0" xfId="0" applyNumberFormat="1" applyFont="1" applyBorder="1" applyAlignment="1" applyProtection="1">
      <alignment/>
      <protection locked="0"/>
    </xf>
    <xf numFmtId="0" fontId="8" fillId="0" borderId="15" xfId="0" applyFont="1" applyFill="1" applyBorder="1" applyAlignment="1">
      <alignment horizontal="left" vertical="center"/>
    </xf>
    <xf numFmtId="0" fontId="8" fillId="0" borderId="0" xfId="0" applyFont="1" applyFill="1" applyAlignment="1">
      <alignment horizontal="left" vertical="center"/>
    </xf>
    <xf numFmtId="177" fontId="8" fillId="0" borderId="0" xfId="0" applyNumberFormat="1" applyFont="1" applyFill="1" applyAlignment="1">
      <alignment horizontal="right" vertical="center"/>
    </xf>
    <xf numFmtId="0" fontId="44" fillId="0" borderId="0" xfId="73" applyFont="1" applyFill="1" applyAlignment="1">
      <alignment vertical="center"/>
      <protection/>
    </xf>
    <xf numFmtId="202" fontId="36" fillId="0" borderId="0" xfId="0" applyNumberFormat="1" applyFont="1" applyAlignment="1" applyProtection="1">
      <alignment horizontal="center" vertical="center"/>
      <protection locked="0"/>
    </xf>
    <xf numFmtId="0" fontId="3" fillId="0" borderId="34" xfId="0" applyFont="1" applyBorder="1" applyAlignment="1">
      <alignment/>
    </xf>
    <xf numFmtId="0" fontId="3" fillId="10" borderId="34" xfId="0" applyFont="1" applyFill="1" applyBorder="1" applyAlignment="1">
      <alignment horizontal="center"/>
    </xf>
    <xf numFmtId="0" fontId="3" fillId="10" borderId="35" xfId="0" applyFont="1" applyFill="1" applyBorder="1" applyAlignment="1">
      <alignment horizontal="center"/>
    </xf>
    <xf numFmtId="0" fontId="3" fillId="0" borderId="30" xfId="0" applyFont="1" applyBorder="1" applyAlignment="1">
      <alignment horizontal="right"/>
    </xf>
    <xf numFmtId="0" fontId="3" fillId="0" borderId="34" xfId="0" applyFont="1" applyBorder="1" applyAlignment="1">
      <alignment horizontal="center"/>
    </xf>
    <xf numFmtId="0" fontId="3" fillId="0" borderId="28" xfId="0" applyFont="1" applyBorder="1" applyAlignment="1">
      <alignment horizontal="center"/>
    </xf>
    <xf numFmtId="0" fontId="3" fillId="0" borderId="0" xfId="0" applyFont="1" applyAlignment="1">
      <alignment horizontal="center"/>
    </xf>
    <xf numFmtId="0" fontId="3" fillId="0" borderId="36" xfId="0" applyFont="1" applyBorder="1" applyAlignment="1">
      <alignment horizontal="center"/>
    </xf>
    <xf numFmtId="16" fontId="3" fillId="0" borderId="0" xfId="0" applyNumberFormat="1" applyFont="1" applyAlignment="1">
      <alignment horizontal="center"/>
    </xf>
    <xf numFmtId="0" fontId="3" fillId="0" borderId="37" xfId="0" applyFont="1" applyBorder="1" applyAlignment="1">
      <alignment horizontal="center"/>
    </xf>
    <xf numFmtId="0" fontId="3" fillId="0" borderId="38" xfId="0" applyFont="1" applyBorder="1" applyAlignment="1">
      <alignment/>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43" fillId="0" borderId="0" xfId="0" applyFont="1" applyAlignment="1">
      <alignment horizontal="right"/>
    </xf>
    <xf numFmtId="203" fontId="3" fillId="0" borderId="0" xfId="0" applyNumberFormat="1" applyFont="1" applyAlignment="1">
      <alignment horizontal="right"/>
    </xf>
    <xf numFmtId="205" fontId="3" fillId="0" borderId="0" xfId="0" applyNumberFormat="1" applyFont="1" applyAlignment="1">
      <alignment horizontal="right"/>
    </xf>
    <xf numFmtId="0" fontId="3" fillId="0" borderId="0" xfId="0" applyFont="1" applyAlignment="1">
      <alignment horizontal="right"/>
    </xf>
    <xf numFmtId="173" fontId="3" fillId="0" borderId="0" xfId="0" applyNumberFormat="1" applyFont="1" applyAlignment="1">
      <alignment horizontal="right"/>
    </xf>
    <xf numFmtId="207" fontId="45" fillId="0" borderId="0" xfId="0" applyNumberFormat="1" applyFont="1" applyAlignment="1">
      <alignment horizontal="right"/>
    </xf>
    <xf numFmtId="0" fontId="1" fillId="0" borderId="0" xfId="0" applyFont="1" applyAlignment="1">
      <alignment/>
    </xf>
    <xf numFmtId="192" fontId="8" fillId="0" borderId="0" xfId="0" applyNumberFormat="1" applyFont="1" applyFill="1" applyAlignment="1">
      <alignment vertical="center"/>
    </xf>
    <xf numFmtId="208" fontId="8" fillId="0" borderId="0" xfId="0" applyNumberFormat="1" applyFont="1" applyFill="1" applyAlignment="1">
      <alignment vertical="center"/>
    </xf>
    <xf numFmtId="4" fontId="47" fillId="42" borderId="0" xfId="0" applyNumberFormat="1" applyFont="1" applyFill="1" applyBorder="1" applyAlignment="1" applyProtection="1">
      <alignment/>
      <protection locked="0"/>
    </xf>
    <xf numFmtId="0" fontId="48" fillId="0" borderId="0" xfId="0" applyFont="1" applyAlignment="1">
      <alignment/>
    </xf>
    <xf numFmtId="4" fontId="21" fillId="42" borderId="0" xfId="0" applyNumberFormat="1" applyFont="1" applyFill="1" applyBorder="1" applyAlignment="1" applyProtection="1">
      <alignment/>
      <protection locked="0"/>
    </xf>
    <xf numFmtId="206" fontId="6" fillId="0" borderId="0" xfId="0" applyNumberFormat="1" applyFont="1" applyAlignment="1" applyProtection="1">
      <alignment horizontal="center"/>
      <protection/>
    </xf>
    <xf numFmtId="206" fontId="6" fillId="0" borderId="0" xfId="0" applyNumberFormat="1" applyFont="1" applyAlignment="1" applyProtection="1">
      <alignment horizontal="center" vertical="center"/>
      <protection/>
    </xf>
    <xf numFmtId="174" fontId="6" fillId="0" borderId="0" xfId="0" applyNumberFormat="1" applyFont="1" applyFill="1" applyAlignment="1" applyProtection="1">
      <alignment horizontal="center"/>
      <protection/>
    </xf>
    <xf numFmtId="209" fontId="36" fillId="0" borderId="0" xfId="0" applyNumberFormat="1" applyFont="1" applyAlignment="1" applyProtection="1">
      <alignment horizontal="right" vertical="center"/>
      <protection locked="0"/>
    </xf>
    <xf numFmtId="202" fontId="6" fillId="0" borderId="0" xfId="0" applyNumberFormat="1" applyFont="1" applyAlignment="1">
      <alignment horizontal="right" vertical="center"/>
    </xf>
    <xf numFmtId="174" fontId="6" fillId="0" borderId="0" xfId="0" applyNumberFormat="1" applyFont="1" applyAlignment="1" applyProtection="1">
      <alignment horizontal="center" vertical="center" wrapText="1"/>
      <protection/>
    </xf>
    <xf numFmtId="4" fontId="6" fillId="0" borderId="24" xfId="0" applyNumberFormat="1" applyFont="1" applyBorder="1" applyAlignment="1">
      <alignment horizontal="center"/>
    </xf>
    <xf numFmtId="192" fontId="8" fillId="0" borderId="0" xfId="0" applyNumberFormat="1" applyFont="1" applyFill="1" applyAlignment="1">
      <alignment horizontal="right" vertical="center"/>
    </xf>
    <xf numFmtId="0" fontId="3" fillId="39" borderId="35" xfId="0" applyFont="1" applyFill="1" applyBorder="1" applyAlignment="1">
      <alignment horizontal="center"/>
    </xf>
    <xf numFmtId="0" fontId="3" fillId="10" borderId="28" xfId="0" applyFont="1" applyFill="1" applyBorder="1" applyAlignment="1">
      <alignment horizontal="center"/>
    </xf>
    <xf numFmtId="16" fontId="3" fillId="0" borderId="28" xfId="0" applyNumberFormat="1" applyFont="1" applyBorder="1" applyAlignment="1">
      <alignment horizontal="center"/>
    </xf>
    <xf numFmtId="0" fontId="3" fillId="39" borderId="0" xfId="0" applyFont="1" applyFill="1" applyAlignment="1">
      <alignment horizontal="right"/>
    </xf>
    <xf numFmtId="0" fontId="50" fillId="0" borderId="0" xfId="0" applyFont="1" applyAlignment="1">
      <alignment/>
    </xf>
    <xf numFmtId="205" fontId="45" fillId="0" borderId="0" xfId="0" applyNumberFormat="1" applyFont="1" applyAlignment="1">
      <alignment horizontal="right"/>
    </xf>
    <xf numFmtId="205" fontId="46" fillId="0" borderId="0" xfId="0" applyNumberFormat="1" applyFont="1" applyAlignment="1">
      <alignment horizontal="right"/>
    </xf>
    <xf numFmtId="0" fontId="12" fillId="0" borderId="0" xfId="75" applyFont="1" applyFill="1">
      <alignment/>
      <protection/>
    </xf>
    <xf numFmtId="0" fontId="51" fillId="0" borderId="0" xfId="75" applyFont="1" applyFill="1">
      <alignment/>
      <protection/>
    </xf>
    <xf numFmtId="179" fontId="12" fillId="0" borderId="0" xfId="75" applyNumberFormat="1" applyFont="1" applyFill="1">
      <alignment/>
      <protection/>
    </xf>
    <xf numFmtId="180" fontId="12" fillId="0" borderId="0" xfId="75" applyNumberFormat="1" applyFont="1" applyFill="1" applyAlignment="1">
      <alignment horizontal="right"/>
      <protection/>
    </xf>
    <xf numFmtId="180" fontId="12" fillId="0" borderId="0" xfId="75" applyNumberFormat="1" applyFont="1" applyFill="1" applyAlignment="1">
      <alignment horizontal="left"/>
      <protection/>
    </xf>
    <xf numFmtId="3" fontId="12" fillId="0" borderId="0" xfId="75" applyNumberFormat="1" applyFont="1" applyFill="1">
      <alignment/>
      <protection/>
    </xf>
    <xf numFmtId="0" fontId="34" fillId="0" borderId="0" xfId="75" applyFont="1" applyFill="1" applyAlignment="1">
      <alignment vertical="center"/>
      <protection/>
    </xf>
    <xf numFmtId="0" fontId="1" fillId="0" borderId="31" xfId="75" applyFont="1" applyFill="1" applyBorder="1" applyAlignment="1">
      <alignment vertical="center"/>
      <protection/>
    </xf>
    <xf numFmtId="0" fontId="1" fillId="0" borderId="31" xfId="75" applyFont="1" applyFill="1" applyBorder="1">
      <alignment/>
      <protection/>
    </xf>
    <xf numFmtId="0" fontId="1" fillId="0" borderId="13" xfId="75" applyFont="1" applyFill="1" applyBorder="1">
      <alignment/>
      <protection/>
    </xf>
    <xf numFmtId="179" fontId="1" fillId="0" borderId="14" xfId="75" applyNumberFormat="1" applyFont="1" applyFill="1" applyBorder="1" applyAlignment="1">
      <alignment horizontal="centerContinuous"/>
      <protection/>
    </xf>
    <xf numFmtId="0" fontId="1" fillId="0" borderId="14" xfId="75" applyFont="1" applyFill="1" applyBorder="1" applyAlignment="1">
      <alignment horizontal="centerContinuous"/>
      <protection/>
    </xf>
    <xf numFmtId="180" fontId="1" fillId="0" borderId="15" xfId="75" applyNumberFormat="1" applyFont="1" applyFill="1" applyBorder="1" applyAlignment="1">
      <alignment horizontal="centerContinuous"/>
      <protection/>
    </xf>
    <xf numFmtId="180" fontId="1" fillId="0" borderId="14" xfId="75" applyNumberFormat="1" applyFont="1" applyFill="1" applyBorder="1" applyAlignment="1">
      <alignment horizontal="centerContinuous"/>
      <protection/>
    </xf>
    <xf numFmtId="0" fontId="1" fillId="0" borderId="16" xfId="75" applyFont="1" applyFill="1" applyBorder="1" applyAlignment="1">
      <alignment horizontal="centerContinuous"/>
      <protection/>
    </xf>
    <xf numFmtId="3" fontId="1" fillId="0" borderId="14" xfId="75" applyNumberFormat="1" applyFont="1" applyFill="1" applyBorder="1" applyAlignment="1">
      <alignment horizontal="centerContinuous"/>
      <protection/>
    </xf>
    <xf numFmtId="0" fontId="8" fillId="0" borderId="0" xfId="75" applyFont="1" applyFill="1" applyAlignment="1">
      <alignment vertical="center"/>
      <protection/>
    </xf>
    <xf numFmtId="0" fontId="1" fillId="0" borderId="0" xfId="75" applyFont="1" applyFill="1">
      <alignment/>
      <protection/>
    </xf>
    <xf numFmtId="0" fontId="1" fillId="0" borderId="17" xfId="75" applyFont="1" applyFill="1" applyBorder="1">
      <alignment/>
      <protection/>
    </xf>
    <xf numFmtId="1" fontId="1" fillId="0" borderId="17" xfId="75" applyNumberFormat="1" applyFont="1" applyFill="1" applyBorder="1" applyAlignment="1">
      <alignment horizontal="center"/>
      <protection/>
    </xf>
    <xf numFmtId="1" fontId="1" fillId="0" borderId="0" xfId="75" applyNumberFormat="1" applyFont="1" applyFill="1" applyBorder="1" applyAlignment="1">
      <alignment horizontal="center"/>
      <protection/>
    </xf>
    <xf numFmtId="0" fontId="1" fillId="0" borderId="18" xfId="75" applyFont="1" applyFill="1" applyBorder="1" applyAlignment="1">
      <alignment horizontal="center"/>
      <protection/>
    </xf>
    <xf numFmtId="180" fontId="1" fillId="0" borderId="19" xfId="75" applyNumberFormat="1" applyFont="1" applyFill="1" applyBorder="1" applyAlignment="1">
      <alignment horizontal="center"/>
      <protection/>
    </xf>
    <xf numFmtId="180" fontId="1" fillId="0" borderId="17" xfId="75" applyNumberFormat="1" applyFont="1" applyFill="1" applyBorder="1" applyAlignment="1">
      <alignment horizontal="center"/>
      <protection/>
    </xf>
    <xf numFmtId="180" fontId="1" fillId="0" borderId="0" xfId="75" applyNumberFormat="1" applyFont="1" applyFill="1" applyBorder="1" applyAlignment="1">
      <alignment horizontal="center"/>
      <protection/>
    </xf>
    <xf numFmtId="0" fontId="1" fillId="0" borderId="18" xfId="75" applyFont="1" applyFill="1" applyBorder="1" applyAlignment="1">
      <alignment horizontal="centerContinuous"/>
      <protection/>
    </xf>
    <xf numFmtId="0" fontId="1" fillId="0" borderId="0" xfId="75" applyFont="1" applyFill="1" applyBorder="1" applyAlignment="1">
      <alignment horizontal="centerContinuous"/>
      <protection/>
    </xf>
    <xf numFmtId="3" fontId="1" fillId="0" borderId="19" xfId="75" applyNumberFormat="1" applyFont="1" applyFill="1" applyBorder="1">
      <alignment/>
      <protection/>
    </xf>
    <xf numFmtId="0" fontId="1" fillId="0" borderId="0" xfId="75" applyFont="1" applyFill="1" applyBorder="1">
      <alignment/>
      <protection/>
    </xf>
    <xf numFmtId="0" fontId="52" fillId="0" borderId="0" xfId="75" applyFont="1" applyFill="1">
      <alignment/>
      <protection/>
    </xf>
    <xf numFmtId="16" fontId="1" fillId="0" borderId="18" xfId="75" applyNumberFormat="1" applyFont="1" applyFill="1" applyBorder="1" applyAlignment="1">
      <alignment horizontal="center"/>
      <protection/>
    </xf>
    <xf numFmtId="1" fontId="53" fillId="0" borderId="32" xfId="75" applyNumberFormat="1" applyFont="1" applyFill="1" applyBorder="1" applyAlignment="1">
      <alignment horizontal="center"/>
      <protection/>
    </xf>
    <xf numFmtId="1" fontId="1" fillId="0" borderId="20" xfId="75" applyNumberFormat="1" applyFont="1" applyFill="1" applyBorder="1" applyAlignment="1">
      <alignment horizontal="center"/>
      <protection/>
    </xf>
    <xf numFmtId="0" fontId="1" fillId="0" borderId="20" xfId="75" applyFont="1" applyFill="1" applyBorder="1" applyAlignment="1">
      <alignment horizontal="center"/>
      <protection/>
    </xf>
    <xf numFmtId="1" fontId="53" fillId="0" borderId="17" xfId="75" applyNumberFormat="1" applyFont="1" applyFill="1" applyBorder="1" applyAlignment="1">
      <alignment horizontal="center"/>
      <protection/>
    </xf>
    <xf numFmtId="0" fontId="1" fillId="0" borderId="33" xfId="75" applyFont="1" applyFill="1" applyBorder="1">
      <alignment/>
      <protection/>
    </xf>
    <xf numFmtId="0" fontId="1" fillId="0" borderId="43" xfId="75" applyFont="1" applyFill="1" applyBorder="1">
      <alignment/>
      <protection/>
    </xf>
    <xf numFmtId="0" fontId="1" fillId="0" borderId="44" xfId="75" applyFont="1" applyFill="1" applyBorder="1">
      <alignment/>
      <protection/>
    </xf>
    <xf numFmtId="179" fontId="1" fillId="0" borderId="45" xfId="75" applyNumberFormat="1" applyFont="1" applyFill="1" applyBorder="1" applyAlignment="1">
      <alignment horizontal="centerContinuous" vertical="center"/>
      <protection/>
    </xf>
    <xf numFmtId="0" fontId="1" fillId="0" borderId="46" xfId="75" applyFont="1" applyFill="1" applyBorder="1" applyAlignment="1">
      <alignment horizontal="center" vertical="center"/>
      <protection/>
    </xf>
    <xf numFmtId="180" fontId="1" fillId="0" borderId="46" xfId="75" applyNumberFormat="1" applyFont="1" applyFill="1" applyBorder="1" applyAlignment="1">
      <alignment horizontal="right" vertical="center"/>
      <protection/>
    </xf>
    <xf numFmtId="180" fontId="1" fillId="0" borderId="45" xfId="75" applyNumberFormat="1" applyFont="1" applyFill="1" applyBorder="1" applyAlignment="1">
      <alignment horizontal="right" vertical="center"/>
      <protection/>
    </xf>
    <xf numFmtId="0" fontId="1" fillId="0" borderId="46" xfId="75" applyFont="1" applyFill="1" applyBorder="1" applyAlignment="1">
      <alignment horizontal="centerContinuous" vertical="center"/>
      <protection/>
    </xf>
    <xf numFmtId="0" fontId="1" fillId="0" borderId="45" xfId="75" applyFont="1" applyFill="1" applyBorder="1" applyAlignment="1">
      <alignment horizontal="centerContinuous" vertical="center"/>
      <protection/>
    </xf>
    <xf numFmtId="3" fontId="1" fillId="0" borderId="46" xfId="75" applyNumberFormat="1" applyFont="1" applyFill="1" applyBorder="1" applyAlignment="1">
      <alignment horizontal="centerContinuous" vertical="center"/>
      <protection/>
    </xf>
    <xf numFmtId="0" fontId="13" fillId="0" borderId="0" xfId="76" applyFont="1" applyFill="1" applyBorder="1" applyAlignment="1">
      <alignment horizontal="left" vertical="center"/>
      <protection/>
    </xf>
    <xf numFmtId="186" fontId="53" fillId="0" borderId="0" xfId="75" applyNumberFormat="1" applyFont="1" applyBorder="1" applyAlignment="1">
      <alignment horizontal="right" vertical="center"/>
      <protection/>
    </xf>
    <xf numFmtId="187" fontId="53" fillId="0" borderId="0" xfId="75" applyNumberFormat="1" applyFont="1" applyBorder="1" applyAlignment="1" applyProtection="1">
      <alignment horizontal="right" vertical="center"/>
      <protection/>
    </xf>
    <xf numFmtId="184" fontId="53" fillId="0" borderId="0" xfId="75" applyNumberFormat="1" applyFont="1" applyFill="1" applyBorder="1" applyAlignment="1">
      <alignment horizontal="right" vertical="center"/>
      <protection/>
    </xf>
    <xf numFmtId="184" fontId="53" fillId="0" borderId="0" xfId="75" applyNumberFormat="1" applyFont="1" applyBorder="1" applyAlignment="1" applyProtection="1">
      <alignment horizontal="right" vertical="center"/>
      <protection locked="0"/>
    </xf>
    <xf numFmtId="185" fontId="53" fillId="0" borderId="0" xfId="75" applyNumberFormat="1" applyFont="1" applyBorder="1" applyAlignment="1">
      <alignment horizontal="right" vertical="center"/>
      <protection/>
    </xf>
    <xf numFmtId="0" fontId="1" fillId="0" borderId="47" xfId="76" applyFont="1" applyFill="1" applyBorder="1" applyAlignment="1">
      <alignment horizontal="left" vertical="center" wrapText="1"/>
      <protection/>
    </xf>
    <xf numFmtId="190" fontId="53" fillId="0" borderId="0" xfId="75" applyNumberFormat="1" applyFont="1" applyFill="1" applyBorder="1" applyAlignment="1">
      <alignment horizontal="right" vertical="center"/>
      <protection/>
    </xf>
    <xf numFmtId="187" fontId="53" fillId="0" borderId="0" xfId="75" applyNumberFormat="1" applyFont="1" applyFill="1" applyBorder="1" applyAlignment="1" applyProtection="1">
      <alignment horizontal="right" vertical="center"/>
      <protection/>
    </xf>
    <xf numFmtId="192" fontId="53" fillId="0" borderId="0" xfId="75" applyNumberFormat="1" applyFont="1" applyFill="1" applyBorder="1" applyAlignment="1">
      <alignment horizontal="right" vertical="center"/>
      <protection/>
    </xf>
    <xf numFmtId="192" fontId="53" fillId="0" borderId="0" xfId="75" applyNumberFormat="1" applyFont="1" applyBorder="1" applyAlignment="1" applyProtection="1">
      <alignment horizontal="right" vertical="center"/>
      <protection/>
    </xf>
    <xf numFmtId="189" fontId="53" fillId="0" borderId="0" xfId="75" applyNumberFormat="1" applyFont="1" applyBorder="1" applyAlignment="1">
      <alignment horizontal="right" vertical="center"/>
      <protection/>
    </xf>
    <xf numFmtId="220" fontId="46" fillId="0" borderId="0" xfId="75" applyNumberFormat="1" applyFont="1" applyFill="1" applyBorder="1" applyAlignment="1">
      <alignment horizontal="right" vertical="center"/>
      <protection/>
    </xf>
    <xf numFmtId="220" fontId="53" fillId="0" borderId="0" xfId="75" applyNumberFormat="1" applyFont="1" applyFill="1" applyBorder="1" applyAlignment="1">
      <alignment horizontal="right" vertical="center"/>
      <protection/>
    </xf>
    <xf numFmtId="190" fontId="46" fillId="0" borderId="0" xfId="75" applyNumberFormat="1" applyFont="1" applyFill="1" applyBorder="1" applyAlignment="1">
      <alignment horizontal="right" vertical="center"/>
      <protection/>
    </xf>
    <xf numFmtId="0" fontId="13" fillId="0" borderId="47" xfId="76" applyFont="1" applyFill="1" applyBorder="1" applyAlignment="1">
      <alignment horizontal="left" vertical="center" wrapText="1"/>
      <protection/>
    </xf>
    <xf numFmtId="0" fontId="1" fillId="0" borderId="47" xfId="76" applyFont="1" applyFill="1" applyBorder="1" applyAlignment="1">
      <alignment horizontal="left" vertical="center"/>
      <protection/>
    </xf>
    <xf numFmtId="184" fontId="53" fillId="0" borderId="0" xfId="75" applyNumberFormat="1" applyFont="1" applyBorder="1" applyAlignment="1">
      <alignment horizontal="right" vertical="center"/>
      <protection/>
    </xf>
    <xf numFmtId="186" fontId="1" fillId="0" borderId="0" xfId="76" applyNumberFormat="1" applyFont="1" applyFill="1">
      <alignment/>
      <protection/>
    </xf>
    <xf numFmtId="187" fontId="53" fillId="0" borderId="0" xfId="75" applyNumberFormat="1" applyFont="1" applyBorder="1" applyAlignment="1" applyProtection="1">
      <alignment horizontal="right"/>
      <protection/>
    </xf>
    <xf numFmtId="0" fontId="26" fillId="0" borderId="0" xfId="76" applyFill="1">
      <alignment/>
      <protection/>
    </xf>
    <xf numFmtId="0" fontId="0" fillId="0" borderId="0" xfId="76" applyFont="1" applyFill="1">
      <alignment/>
      <protection/>
    </xf>
    <xf numFmtId="0" fontId="13" fillId="0" borderId="0" xfId="75" applyFont="1" applyAlignment="1">
      <alignment vertical="center"/>
      <protection/>
    </xf>
    <xf numFmtId="179" fontId="1" fillId="0" borderId="0" xfId="75" applyNumberFormat="1" applyFont="1">
      <alignment/>
      <protection/>
    </xf>
    <xf numFmtId="0" fontId="1" fillId="0" borderId="0" xfId="75" applyFont="1">
      <alignment/>
      <protection/>
    </xf>
    <xf numFmtId="180" fontId="1" fillId="0" borderId="0" xfId="75" applyNumberFormat="1" applyFont="1" applyAlignment="1">
      <alignment horizontal="right"/>
      <protection/>
    </xf>
    <xf numFmtId="0" fontId="1" fillId="0" borderId="13" xfId="75" applyFont="1" applyBorder="1">
      <alignment/>
      <protection/>
    </xf>
    <xf numFmtId="179" fontId="1" fillId="0" borderId="14" xfId="75" applyNumberFormat="1" applyFont="1" applyBorder="1" applyAlignment="1">
      <alignment horizontal="centerContinuous"/>
      <protection/>
    </xf>
    <xf numFmtId="0" fontId="1" fillId="0" borderId="14" xfId="75" applyFont="1" applyBorder="1" applyAlignment="1">
      <alignment horizontal="centerContinuous"/>
      <protection/>
    </xf>
    <xf numFmtId="180" fontId="1" fillId="0" borderId="15" xfId="75" applyNumberFormat="1" applyFont="1" applyBorder="1" applyAlignment="1">
      <alignment horizontal="centerContinuous"/>
      <protection/>
    </xf>
    <xf numFmtId="180" fontId="1" fillId="0" borderId="14" xfId="75" applyNumberFormat="1" applyFont="1" applyBorder="1" applyAlignment="1">
      <alignment horizontal="centerContinuous"/>
      <protection/>
    </xf>
    <xf numFmtId="0" fontId="1" fillId="0" borderId="16" xfId="75" applyFont="1" applyBorder="1" applyAlignment="1">
      <alignment horizontal="centerContinuous"/>
      <protection/>
    </xf>
    <xf numFmtId="3" fontId="1" fillId="0" borderId="14" xfId="75" applyNumberFormat="1" applyFont="1" applyBorder="1" applyAlignment="1">
      <alignment horizontal="centerContinuous"/>
      <protection/>
    </xf>
    <xf numFmtId="0" fontId="1" fillId="0" borderId="17" xfId="75" applyFont="1" applyBorder="1">
      <alignment/>
      <protection/>
    </xf>
    <xf numFmtId="1" fontId="1" fillId="0" borderId="17" xfId="75" applyNumberFormat="1" applyFont="1" applyBorder="1" applyAlignment="1">
      <alignment horizontal="center"/>
      <protection/>
    </xf>
    <xf numFmtId="1" fontId="1" fillId="0" borderId="0" xfId="75" applyNumberFormat="1" applyFont="1" applyBorder="1" applyAlignment="1">
      <alignment horizontal="center"/>
      <protection/>
    </xf>
    <xf numFmtId="0" fontId="1" fillId="0" borderId="18" xfId="75" applyFont="1" applyBorder="1" applyAlignment="1">
      <alignment horizontal="center"/>
      <protection/>
    </xf>
    <xf numFmtId="180" fontId="1" fillId="0" borderId="19" xfId="75" applyNumberFormat="1" applyFont="1" applyBorder="1" applyAlignment="1">
      <alignment horizontal="center"/>
      <protection/>
    </xf>
    <xf numFmtId="180" fontId="1" fillId="0" borderId="17" xfId="75" applyNumberFormat="1" applyFont="1" applyBorder="1" applyAlignment="1">
      <alignment horizontal="center"/>
      <protection/>
    </xf>
    <xf numFmtId="180" fontId="1" fillId="0" borderId="0" xfId="75" applyNumberFormat="1" applyFont="1" applyBorder="1" applyAlignment="1">
      <alignment horizontal="center"/>
      <protection/>
    </xf>
    <xf numFmtId="0" fontId="1" fillId="0" borderId="18" xfId="75" applyFont="1" applyBorder="1" applyAlignment="1">
      <alignment horizontal="centerContinuous"/>
      <protection/>
    </xf>
    <xf numFmtId="0" fontId="1" fillId="0" borderId="0" xfId="75" applyFont="1" applyBorder="1" applyAlignment="1">
      <alignment horizontal="centerContinuous"/>
      <protection/>
    </xf>
    <xf numFmtId="3" fontId="1" fillId="0" borderId="19" xfId="75" applyNumberFormat="1" applyFont="1" applyBorder="1">
      <alignment/>
      <protection/>
    </xf>
    <xf numFmtId="0" fontId="1" fillId="0" borderId="0" xfId="75" applyFont="1" applyBorder="1">
      <alignment/>
      <protection/>
    </xf>
    <xf numFmtId="0" fontId="1" fillId="0" borderId="21" xfId="75" applyFont="1" applyBorder="1">
      <alignment/>
      <protection/>
    </xf>
    <xf numFmtId="179" fontId="13" fillId="0" borderId="14" xfId="75" applyNumberFormat="1" applyFont="1" applyBorder="1" applyAlignment="1">
      <alignment horizontal="centerContinuous" vertical="center"/>
      <protection/>
    </xf>
    <xf numFmtId="179" fontId="1" fillId="0" borderId="14" xfId="75" applyNumberFormat="1" applyFont="1" applyBorder="1" applyAlignment="1">
      <alignment horizontal="centerContinuous" vertical="center"/>
      <protection/>
    </xf>
    <xf numFmtId="0" fontId="1" fillId="0" borderId="15" xfId="75" applyFont="1" applyBorder="1" applyAlignment="1">
      <alignment horizontal="center" vertical="center"/>
      <protection/>
    </xf>
    <xf numFmtId="180" fontId="1" fillId="0" borderId="15" xfId="75" applyNumberFormat="1" applyFont="1" applyBorder="1" applyAlignment="1">
      <alignment horizontal="right" vertical="center"/>
      <protection/>
    </xf>
    <xf numFmtId="180" fontId="13" fillId="0" borderId="14" xfId="75" applyNumberFormat="1" applyFont="1" applyBorder="1" applyAlignment="1">
      <alignment horizontal="right" vertical="center"/>
      <protection/>
    </xf>
    <xf numFmtId="180" fontId="1" fillId="0" borderId="14" xfId="75" applyNumberFormat="1" applyFont="1" applyBorder="1" applyAlignment="1">
      <alignment horizontal="right" vertical="center"/>
      <protection/>
    </xf>
    <xf numFmtId="0" fontId="1" fillId="0" borderId="15" xfId="75" applyFont="1" applyBorder="1" applyAlignment="1">
      <alignment horizontal="centerContinuous" vertical="center"/>
      <protection/>
    </xf>
    <xf numFmtId="0" fontId="1" fillId="0" borderId="14" xfId="75" applyFont="1" applyBorder="1" applyAlignment="1">
      <alignment horizontal="centerContinuous" vertical="center"/>
      <protection/>
    </xf>
    <xf numFmtId="3" fontId="13" fillId="0" borderId="15" xfId="75" applyNumberFormat="1" applyFont="1" applyBorder="1" applyAlignment="1">
      <alignment horizontal="centerContinuous" vertical="center"/>
      <protection/>
    </xf>
    <xf numFmtId="0" fontId="1" fillId="0" borderId="0" xfId="75" applyFont="1" applyAlignment="1" applyProtection="1">
      <alignment/>
      <protection locked="0"/>
    </xf>
    <xf numFmtId="220" fontId="1" fillId="0" borderId="0" xfId="75" applyNumberFormat="1" applyFont="1" applyAlignment="1">
      <alignment/>
      <protection/>
    </xf>
    <xf numFmtId="191" fontId="1" fillId="0" borderId="0" xfId="75" applyNumberFormat="1" applyFont="1" applyAlignment="1">
      <alignment/>
      <protection/>
    </xf>
    <xf numFmtId="182" fontId="53" fillId="0" borderId="0" xfId="75" applyNumberFormat="1" applyFont="1" applyAlignment="1" applyProtection="1">
      <alignment horizontal="right"/>
      <protection locked="0"/>
    </xf>
    <xf numFmtId="181" fontId="53" fillId="0" borderId="0" xfId="75" applyNumberFormat="1" applyFont="1" applyFill="1" applyAlignment="1" applyProtection="1">
      <alignment horizontal="right"/>
      <protection locked="0"/>
    </xf>
    <xf numFmtId="182" fontId="53" fillId="0" borderId="0" xfId="75" applyNumberFormat="1" applyFont="1" applyAlignment="1" applyProtection="1">
      <alignment horizontal="right"/>
      <protection/>
    </xf>
    <xf numFmtId="189" fontId="1" fillId="0" borderId="0" xfId="75" applyNumberFormat="1" applyFont="1">
      <alignment/>
      <protection/>
    </xf>
    <xf numFmtId="0" fontId="1" fillId="0" borderId="0" xfId="75" applyFont="1" applyAlignment="1">
      <alignment horizontal="left"/>
      <protection/>
    </xf>
    <xf numFmtId="179" fontId="1" fillId="0" borderId="0" xfId="75" applyNumberFormat="1" applyFont="1" applyAlignment="1">
      <alignment horizontal="centerContinuous"/>
      <protection/>
    </xf>
    <xf numFmtId="0" fontId="1" fillId="0" borderId="0" xfId="75" applyFont="1" applyAlignment="1">
      <alignment horizontal="centerContinuous"/>
      <protection/>
    </xf>
    <xf numFmtId="180" fontId="1" fillId="0" borderId="0" xfId="75" applyNumberFormat="1" applyFont="1" applyAlignment="1">
      <alignment horizontal="centerContinuous"/>
      <protection/>
    </xf>
    <xf numFmtId="207" fontId="3" fillId="0" borderId="0" xfId="0" applyNumberFormat="1" applyFont="1" applyAlignment="1">
      <alignment horizontal="right"/>
    </xf>
    <xf numFmtId="203" fontId="3" fillId="0" borderId="0" xfId="0" applyNumberFormat="1" applyFont="1" applyAlignment="1">
      <alignment/>
    </xf>
    <xf numFmtId="207" fontId="3" fillId="0" borderId="0" xfId="0" applyNumberFormat="1" applyFont="1" applyAlignment="1">
      <alignment/>
    </xf>
    <xf numFmtId="0" fontId="55" fillId="0" borderId="0" xfId="0" applyFont="1" applyAlignment="1">
      <alignment horizontal="right"/>
    </xf>
    <xf numFmtId="203" fontId="55" fillId="0" borderId="0" xfId="0" applyNumberFormat="1" applyFont="1" applyAlignment="1">
      <alignment horizontal="right"/>
    </xf>
    <xf numFmtId="205" fontId="3" fillId="0" borderId="0" xfId="71" applyNumberFormat="1" applyFont="1" applyFill="1" applyBorder="1" applyAlignment="1">
      <alignment horizontal="right"/>
      <protection/>
    </xf>
    <xf numFmtId="203" fontId="43" fillId="0" borderId="0" xfId="0" applyNumberFormat="1" applyFont="1" applyAlignment="1">
      <alignment horizontal="right"/>
    </xf>
    <xf numFmtId="173" fontId="3" fillId="0" borderId="0" xfId="0" applyNumberFormat="1" applyFont="1" applyAlignment="1">
      <alignment/>
    </xf>
    <xf numFmtId="219" fontId="43" fillId="39" borderId="0" xfId="0" applyNumberFormat="1" applyFont="1" applyFill="1" applyAlignment="1">
      <alignment horizontal="right"/>
    </xf>
    <xf numFmtId="173" fontId="43" fillId="39" borderId="0" xfId="0" applyNumberFormat="1" applyFont="1" applyFill="1" applyAlignment="1">
      <alignment horizontal="right"/>
    </xf>
    <xf numFmtId="0" fontId="2" fillId="0" borderId="0" xfId="66" applyFill="1" applyAlignment="1" applyProtection="1">
      <alignment/>
      <protection/>
    </xf>
    <xf numFmtId="0" fontId="14" fillId="0" borderId="0" xfId="72" applyFont="1" applyFill="1">
      <alignment/>
      <protection/>
    </xf>
    <xf numFmtId="0" fontId="2" fillId="0" borderId="0" xfId="66" applyFont="1" applyFill="1" applyAlignment="1" applyProtection="1">
      <alignment/>
      <protection/>
    </xf>
    <xf numFmtId="174" fontId="2" fillId="0" borderId="0" xfId="66" applyNumberFormat="1" applyAlignment="1" applyProtection="1">
      <alignment horizontal="left" vertical="top"/>
      <protection/>
    </xf>
    <xf numFmtId="174" fontId="6" fillId="0" borderId="0" xfId="0" applyNumberFormat="1" applyFont="1" applyAlignment="1" applyProtection="1">
      <alignment horizontal="left"/>
      <protection/>
    </xf>
    <xf numFmtId="174" fontId="2" fillId="0" borderId="0" xfId="66" applyNumberFormat="1" applyAlignment="1" applyProtection="1">
      <alignment horizontal="left" vertical="center"/>
      <protection/>
    </xf>
    <xf numFmtId="174" fontId="0" fillId="0" borderId="0" xfId="0" applyNumberFormat="1" applyFont="1" applyAlignment="1" applyProtection="1">
      <alignment horizontal="left" vertical="center"/>
      <protection/>
    </xf>
    <xf numFmtId="0" fontId="8" fillId="0" borderId="0" xfId="0" applyFont="1" applyFill="1" applyAlignment="1">
      <alignment vertical="center" wrapText="1"/>
    </xf>
    <xf numFmtId="0" fontId="43" fillId="12" borderId="48" xfId="0" applyFont="1" applyFill="1" applyBorder="1" applyAlignment="1">
      <alignment horizontal="center" wrapText="1"/>
    </xf>
    <xf numFmtId="0" fontId="43" fillId="12" borderId="35" xfId="0" applyFont="1" applyFill="1" applyBorder="1" applyAlignment="1">
      <alignment horizontal="center"/>
    </xf>
    <xf numFmtId="0" fontId="43" fillId="12" borderId="49" xfId="0" applyFont="1" applyFill="1" applyBorder="1" applyAlignment="1">
      <alignment horizontal="center"/>
    </xf>
    <xf numFmtId="0" fontId="43" fillId="39" borderId="39" xfId="0" applyFont="1" applyFill="1" applyBorder="1" applyAlignment="1">
      <alignment horizontal="center"/>
    </xf>
    <xf numFmtId="0" fontId="43" fillId="39" borderId="42" xfId="0" applyFont="1" applyFill="1" applyBorder="1" applyAlignment="1">
      <alignment horizontal="center"/>
    </xf>
    <xf numFmtId="0" fontId="43" fillId="39" borderId="41" xfId="0" applyFont="1" applyFill="1" applyBorder="1" applyAlignment="1">
      <alignment horizontal="center"/>
    </xf>
    <xf numFmtId="0" fontId="43" fillId="10" borderId="39" xfId="0" applyFont="1" applyFill="1" applyBorder="1" applyAlignment="1">
      <alignment horizontal="center" wrapText="1"/>
    </xf>
    <xf numFmtId="0" fontId="43" fillId="10" borderId="42" xfId="0" applyFont="1" applyFill="1" applyBorder="1" applyAlignment="1">
      <alignment horizontal="center" wrapText="1"/>
    </xf>
    <xf numFmtId="0" fontId="43" fillId="10" borderId="41" xfId="0" applyFont="1" applyFill="1" applyBorder="1" applyAlignment="1">
      <alignment horizontal="center" wrapText="1"/>
    </xf>
    <xf numFmtId="0" fontId="1" fillId="0" borderId="0" xfId="76" applyFont="1" applyFill="1" applyAlignment="1">
      <alignment horizontal="left"/>
      <protection/>
    </xf>
    <xf numFmtId="0" fontId="13" fillId="0" borderId="0" xfId="76" applyFont="1" applyFill="1" applyBorder="1" applyAlignment="1">
      <alignment horizontal="center" vertical="center" textRotation="90" wrapText="1"/>
      <protection/>
    </xf>
    <xf numFmtId="0" fontId="13" fillId="0" borderId="11" xfId="76" applyFont="1" applyFill="1" applyBorder="1" applyAlignment="1">
      <alignment horizontal="center" vertical="center" textRotation="90" wrapText="1"/>
      <protection/>
    </xf>
    <xf numFmtId="0" fontId="13" fillId="0" borderId="50" xfId="76" applyFont="1" applyFill="1" applyBorder="1" applyAlignment="1">
      <alignment horizontal="center" vertical="center" textRotation="90" wrapText="1"/>
      <protection/>
    </xf>
    <xf numFmtId="0" fontId="13" fillId="0" borderId="10" xfId="76" applyFont="1" applyFill="1" applyBorder="1" applyAlignment="1">
      <alignment horizontal="center" vertical="center" textRotation="90" wrapText="1"/>
      <protection/>
    </xf>
    <xf numFmtId="0" fontId="13" fillId="0" borderId="51" xfId="76" applyFont="1" applyFill="1" applyBorder="1" applyAlignment="1">
      <alignment horizontal="center" vertical="center" textRotation="90" wrapText="1"/>
      <protection/>
    </xf>
    <xf numFmtId="0" fontId="13" fillId="0" borderId="12" xfId="76" applyFont="1" applyFill="1" applyBorder="1" applyAlignment="1">
      <alignment horizontal="center" vertical="center" textRotation="90" wrapText="1"/>
      <protection/>
    </xf>
    <xf numFmtId="0" fontId="13" fillId="0" borderId="50" xfId="76" applyFont="1" applyFill="1" applyBorder="1" applyAlignment="1">
      <alignment horizontal="center" vertical="center" textRotation="90"/>
      <protection/>
    </xf>
    <xf numFmtId="0" fontId="13" fillId="0" borderId="0" xfId="76" applyFont="1" applyFill="1" applyBorder="1" applyAlignment="1">
      <alignment horizontal="center" vertical="center" textRotation="90"/>
      <protection/>
    </xf>
    <xf numFmtId="0" fontId="13" fillId="0" borderId="51" xfId="76" applyFont="1" applyFill="1" applyBorder="1" applyAlignment="1">
      <alignment horizontal="center" vertical="center" textRotation="90"/>
      <protection/>
    </xf>
    <xf numFmtId="0" fontId="1" fillId="0" borderId="47" xfId="76" applyFont="1" applyFill="1" applyBorder="1" applyAlignment="1">
      <alignment horizontal="left" vertical="center"/>
      <protection/>
    </xf>
    <xf numFmtId="0" fontId="1" fillId="0" borderId="0" xfId="76" applyFont="1" applyFill="1" applyBorder="1" applyAlignment="1">
      <alignment horizontal="left" vertical="center"/>
      <protection/>
    </xf>
    <xf numFmtId="174" fontId="59" fillId="0" borderId="0" xfId="0" applyNumberFormat="1" applyFont="1" applyAlignment="1" applyProtection="1">
      <alignment horizontal="center"/>
      <protection/>
    </xf>
    <xf numFmtId="174" fontId="59" fillId="0" borderId="0" xfId="0" applyNumberFormat="1" applyFont="1" applyAlignment="1" applyProtection="1">
      <alignment horizontal="center" vertical="center"/>
      <protection/>
    </xf>
    <xf numFmtId="174" fontId="59" fillId="0" borderId="0" xfId="0" applyNumberFormat="1" applyFont="1" applyAlignment="1" applyProtection="1">
      <alignment horizontal="center" vertical="center"/>
      <protection locked="0"/>
    </xf>
    <xf numFmtId="202" fontId="59" fillId="0" borderId="0" xfId="0" applyNumberFormat="1" applyFont="1" applyAlignment="1" applyProtection="1">
      <alignment horizontal="center" vertical="center"/>
      <protection locked="0"/>
    </xf>
  </cellXfs>
  <cellStyles count="73">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Standard_APFEL2010" xfId="71"/>
    <cellStyle name="Standard_BO_2007_o_F" xfId="72"/>
    <cellStyle name="Standard_Bo_er_11" xfId="73"/>
    <cellStyle name="Standard_ERNTE07" xfId="74"/>
    <cellStyle name="Standard_Gem_12" xfId="75"/>
    <cellStyle name="Standard_Gemuese_Fragebogen_06_pdf" xfId="76"/>
    <cellStyle name="Überschrift" xfId="77"/>
    <cellStyle name="Überschrift 1" xfId="78"/>
    <cellStyle name="Überschrift 2" xfId="79"/>
    <cellStyle name="Überschrift 3" xfId="80"/>
    <cellStyle name="Überschrift 4" xfId="81"/>
    <cellStyle name="Verknüpfte Zelle" xfId="82"/>
    <cellStyle name="Currency" xfId="83"/>
    <cellStyle name="Currency [0]" xfId="84"/>
    <cellStyle name="Warnender Text" xfId="85"/>
    <cellStyle name="Zelle überprüfen"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lskn.niedersachsen.de%20%20%20E-Mail_" TargetMode="External" /><Relationship Id="rId3" Type="http://schemas.openxmlformats.org/officeDocument/2006/relationships/hyperlink" Target="http://www.lskn.niedersachsen.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Publikationen/Thematisch/LandForstwirtschaft/Bodennutzung/LandwirtschaftlicheNutzflaeche2030312127005.xls?__blob=publicationFile" TargetMode="External" /><Relationship Id="rId2" Type="http://schemas.openxmlformats.org/officeDocument/2006/relationships/hyperlink" Target="https://www.destatis.de/DE/Publikationen/Thematisch/LandForstwirtschaft/ThemaLandForstwirtschaft.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Obst/ObstJahr2030321127145.xls?__blob=publicationFile" TargetMode="External" /><Relationship Id="rId2" Type="http://schemas.openxmlformats.org/officeDocument/2006/relationships/hyperlink" Target="https://www.destatis.de/DE/Publikationen/Thematisch/LandForstwirtschaft/Bodennutzung/Strauchbeerenanbau2030319127005.xls?__blob=publicationFile" TargetMode="External" /><Relationship Id="rId3" Type="http://schemas.openxmlformats.org/officeDocument/2006/relationships/hyperlink" Target="https://www.destatis.de/DE/Publikationen/Thematisch/LandForstwirtschaft/Bodennutzung/Baumobstflaechen2030314129005.xls?__blob=publicationFile"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Publikationen/Thematisch/LandForstwirtschaft/Bodennutzung/Gemueseanbauflaechen.html" TargetMode="External" /><Relationship Id="rId2" Type="http://schemas.openxmlformats.org/officeDocument/2006/relationships/hyperlink" Target="https://www.destatis.de/DE/Publikationen/Thematisch/LandForstwirtschaft/ErnteGemuese/GemueseJahr.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Feldfruechte/FeldfruechteJahr2030321127165.xls?__blob=publicationFile" TargetMode="External" /><Relationship Id="rId2" Type="http://schemas.openxmlformats.org/officeDocument/2006/relationships/hyperlink" Target="https://www.destatis.de/DE/Publikationen/Thematisch/LandForstwirtschaft/ThemaLandForstwirtschaft.html"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zoomScalePageLayoutView="0" workbookViewId="0" topLeftCell="A1">
      <selection activeCell="A8" sqref="A8"/>
    </sheetView>
  </sheetViews>
  <sheetFormatPr defaultColWidth="11.421875" defaultRowHeight="12.75"/>
  <cols>
    <col min="1" max="1" width="77.28125" style="0" customWidth="1"/>
  </cols>
  <sheetData>
    <row r="1" ht="26.25">
      <c r="A1" s="106" t="s">
        <v>103</v>
      </c>
    </row>
    <row r="2" ht="26.25">
      <c r="A2" s="106" t="s">
        <v>12</v>
      </c>
    </row>
    <row r="4" ht="26.25">
      <c r="A4" s="106" t="s">
        <v>240</v>
      </c>
    </row>
    <row r="5" ht="96.75" customHeight="1">
      <c r="A5" s="107" t="s">
        <v>241</v>
      </c>
    </row>
    <row r="7" ht="28.5" customHeight="1">
      <c r="A7" s="139" t="s">
        <v>242</v>
      </c>
    </row>
    <row r="8" ht="12.75">
      <c r="A8" s="102"/>
    </row>
    <row r="10" ht="12.75">
      <c r="A10" t="s">
        <v>104</v>
      </c>
    </row>
    <row r="11" ht="21.75" customHeight="1">
      <c r="A11" s="21" t="s">
        <v>93</v>
      </c>
    </row>
    <row r="12" ht="12.75">
      <c r="A12" s="15" t="s">
        <v>94</v>
      </c>
    </row>
    <row r="13" ht="12.75">
      <c r="A13" s="15" t="s">
        <v>110</v>
      </c>
    </row>
    <row r="14" ht="12.75">
      <c r="A14" s="21" t="s">
        <v>95</v>
      </c>
    </row>
    <row r="15" ht="12.75">
      <c r="A15" s="21" t="s">
        <v>96</v>
      </c>
    </row>
    <row r="16" ht="12.75">
      <c r="A16" s="21" t="s">
        <v>97</v>
      </c>
    </row>
    <row r="17" ht="12.75">
      <c r="A17" s="21" t="s">
        <v>98</v>
      </c>
    </row>
    <row r="18" ht="12.75">
      <c r="A18" s="21" t="s">
        <v>99</v>
      </c>
    </row>
    <row r="19" ht="12.75">
      <c r="A19" s="21" t="s">
        <v>107</v>
      </c>
    </row>
    <row r="20" ht="12.75">
      <c r="A20" s="102" t="s">
        <v>106</v>
      </c>
    </row>
    <row r="21" ht="12.75">
      <c r="A21" s="108" t="s">
        <v>108</v>
      </c>
    </row>
    <row r="22" ht="12.75">
      <c r="A22" s="109" t="s">
        <v>109</v>
      </c>
    </row>
    <row r="23" ht="12.75">
      <c r="A23" s="21" t="s">
        <v>100</v>
      </c>
    </row>
    <row r="24" ht="12.75">
      <c r="A24" s="102" t="s">
        <v>101</v>
      </c>
    </row>
    <row r="25" ht="12.75">
      <c r="A25" s="21" t="s">
        <v>102</v>
      </c>
    </row>
    <row r="28" ht="12.75">
      <c r="A28" s="103"/>
    </row>
    <row r="29" ht="12.75">
      <c r="A29" s="104"/>
    </row>
    <row r="30" ht="67.5">
      <c r="A30" s="105" t="s">
        <v>105</v>
      </c>
    </row>
  </sheetData>
  <sheetProtection/>
  <hyperlinks>
    <hyperlink ref="A24" r:id="rId1" tooltip="http://www.nls.niedersachsen.de/Tabellen/Landwirtschaft/ernte03/ernte03.htm" display="http://www.nls.niedersachsen.de/Tabellen/Landwirtschaft/ernte03/ernte03.htm"/>
    <hyperlink ref="A20" r:id="rId2" display="georg.keckl@lskn.niedersachsen.de   E-Mail_"/>
    <hyperlink ref="A22" r:id="rId3" display="http://www.lskn.niedersachsen.de"/>
  </hyperlinks>
  <printOptions/>
  <pageMargins left="0.787401575" right="0.787401575" top="0.984251969" bottom="0.984251969" header="0.4921259845" footer="0.492125984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pageSetUpPr fitToPage="1"/>
  </sheetPr>
  <dimension ref="A1:AA87"/>
  <sheetViews>
    <sheetView zoomScalePageLayoutView="0" workbookViewId="0" topLeftCell="A1">
      <selection activeCell="P25" sqref="P25"/>
    </sheetView>
  </sheetViews>
  <sheetFormatPr defaultColWidth="11.421875" defaultRowHeight="12.75"/>
  <cols>
    <col min="1" max="1" width="31.8515625" style="1" customWidth="1"/>
    <col min="2" max="3" width="7.140625" style="1" customWidth="1"/>
    <col min="4" max="4" width="3.57421875" style="1" customWidth="1"/>
    <col min="5" max="5" width="4.7109375" style="1" customWidth="1"/>
    <col min="6" max="6" width="7.140625" style="1" customWidth="1"/>
    <col min="7" max="7" width="7.421875" style="1" customWidth="1"/>
    <col min="8" max="8" width="3.421875" style="1" customWidth="1"/>
    <col min="9" max="9" width="5.00390625" style="1" customWidth="1"/>
    <col min="10" max="10" width="6.8515625" style="1" bestFit="1" customWidth="1"/>
    <col min="11" max="11" width="6.7109375" style="1" customWidth="1"/>
    <col min="12" max="12" width="3.140625" style="1" customWidth="1"/>
    <col min="13" max="13" width="5.28125" style="1" customWidth="1"/>
    <col min="14" max="14" width="8.28125" style="1" customWidth="1"/>
    <col min="15" max="16384" width="11.421875" style="1" customWidth="1"/>
  </cols>
  <sheetData>
    <row r="1" spans="1:15" ht="18.75" customHeight="1">
      <c r="A1" s="181"/>
      <c r="B1" s="141"/>
      <c r="C1" s="141"/>
      <c r="D1" s="141"/>
      <c r="E1" s="141"/>
      <c r="F1" s="141"/>
      <c r="G1" s="141"/>
      <c r="H1" s="141"/>
      <c r="I1" s="141"/>
      <c r="J1" s="141"/>
      <c r="K1" s="141"/>
      <c r="L1" s="141"/>
      <c r="M1" s="141"/>
      <c r="O1" s="350" t="s">
        <v>397</v>
      </c>
    </row>
    <row r="2" spans="1:15" ht="13.5" customHeight="1">
      <c r="A2" s="140" t="s">
        <v>244</v>
      </c>
      <c r="B2" s="141"/>
      <c r="C2" s="141"/>
      <c r="D2" s="141"/>
      <c r="E2" s="141"/>
      <c r="F2" s="141"/>
      <c r="G2" s="141"/>
      <c r="H2" s="141"/>
      <c r="I2" s="141"/>
      <c r="J2" s="141"/>
      <c r="K2" s="141"/>
      <c r="L2" s="141"/>
      <c r="M2" s="141"/>
      <c r="O2" s="349" t="s">
        <v>395</v>
      </c>
    </row>
    <row r="3" spans="1:13" ht="5.25" customHeight="1">
      <c r="A3" s="141"/>
      <c r="B3" s="141"/>
      <c r="C3" s="141"/>
      <c r="D3" s="141"/>
      <c r="E3" s="141"/>
      <c r="F3" s="141"/>
      <c r="G3" s="141"/>
      <c r="H3" s="141"/>
      <c r="I3" s="141"/>
      <c r="J3" s="141"/>
      <c r="K3" s="141"/>
      <c r="L3" s="141"/>
      <c r="M3" s="141"/>
    </row>
    <row r="4" spans="1:13" ht="11.25">
      <c r="A4" s="142"/>
      <c r="B4" s="143" t="s">
        <v>12</v>
      </c>
      <c r="C4" s="144"/>
      <c r="D4" s="144"/>
      <c r="E4" s="144"/>
      <c r="F4" s="143" t="s">
        <v>28</v>
      </c>
      <c r="G4" s="144"/>
      <c r="H4" s="144"/>
      <c r="I4" s="144"/>
      <c r="J4" s="182" t="s">
        <v>198</v>
      </c>
      <c r="K4" s="144"/>
      <c r="L4" s="144"/>
      <c r="M4" s="144"/>
    </row>
    <row r="5" spans="1:13" ht="7.5" customHeight="1" hidden="1">
      <c r="A5" s="145"/>
      <c r="B5" s="146"/>
      <c r="C5" s="147"/>
      <c r="D5" s="145"/>
      <c r="E5" s="145"/>
      <c r="F5" s="148"/>
      <c r="G5" s="146"/>
      <c r="H5" s="145"/>
      <c r="I5" s="145"/>
      <c r="J5" s="148"/>
      <c r="K5" s="146"/>
      <c r="L5" s="145"/>
      <c r="M5" s="145"/>
    </row>
    <row r="6" spans="1:13" ht="3.75" customHeight="1">
      <c r="A6" s="145"/>
      <c r="B6" s="146"/>
      <c r="C6" s="147"/>
      <c r="D6" s="149"/>
      <c r="E6" s="149"/>
      <c r="F6" s="146"/>
      <c r="G6" s="147"/>
      <c r="H6" s="149"/>
      <c r="I6" s="149"/>
      <c r="J6" s="146"/>
      <c r="K6" s="147"/>
      <c r="L6" s="149"/>
      <c r="M6" s="149"/>
    </row>
    <row r="7" spans="1:13" ht="9.75" customHeight="1">
      <c r="A7" s="150" t="s">
        <v>29</v>
      </c>
      <c r="B7" s="151">
        <v>2012</v>
      </c>
      <c r="C7" s="152">
        <v>2011</v>
      </c>
      <c r="D7" s="149" t="s">
        <v>30</v>
      </c>
      <c r="E7" s="149"/>
      <c r="F7" s="151">
        <v>2012</v>
      </c>
      <c r="G7" s="152">
        <v>2011</v>
      </c>
      <c r="H7" s="149" t="s">
        <v>30</v>
      </c>
      <c r="I7" s="149"/>
      <c r="J7" s="151" t="s">
        <v>245</v>
      </c>
      <c r="K7" s="152">
        <v>2011</v>
      </c>
      <c r="L7" s="183" t="s">
        <v>30</v>
      </c>
      <c r="M7" s="149"/>
    </row>
    <row r="8" spans="1:13" ht="9" customHeight="1">
      <c r="A8" s="150" t="s">
        <v>31</v>
      </c>
      <c r="B8" s="151"/>
      <c r="C8" s="147"/>
      <c r="D8" s="149" t="s">
        <v>246</v>
      </c>
      <c r="E8" s="149"/>
      <c r="F8" s="151"/>
      <c r="G8" s="147"/>
      <c r="H8" s="149" t="s">
        <v>246</v>
      </c>
      <c r="I8" s="149"/>
      <c r="J8" s="151"/>
      <c r="K8" s="147"/>
      <c r="L8" s="183" t="s">
        <v>246</v>
      </c>
      <c r="M8" s="149"/>
    </row>
    <row r="9" spans="1:13" ht="1.5" customHeight="1">
      <c r="A9" s="145"/>
      <c r="B9" s="146"/>
      <c r="C9" s="147"/>
      <c r="D9" s="149"/>
      <c r="E9" s="149"/>
      <c r="F9" s="148"/>
      <c r="G9" s="146"/>
      <c r="H9" s="149"/>
      <c r="I9" s="149"/>
      <c r="J9" s="148"/>
      <c r="K9" s="146"/>
      <c r="L9" s="149"/>
      <c r="M9" s="149"/>
    </row>
    <row r="10" spans="1:13" ht="3" customHeight="1">
      <c r="A10" s="145"/>
      <c r="B10" s="153"/>
      <c r="C10" s="154"/>
      <c r="D10" s="155"/>
      <c r="E10" s="155"/>
      <c r="F10" s="156"/>
      <c r="G10" s="153"/>
      <c r="H10" s="155"/>
      <c r="I10" s="155"/>
      <c r="J10" s="156"/>
      <c r="K10" s="153"/>
      <c r="L10" s="155"/>
      <c r="M10" s="157"/>
    </row>
    <row r="11" spans="1:13" ht="9" customHeight="1">
      <c r="A11" s="158"/>
      <c r="B11" s="159" t="s">
        <v>2</v>
      </c>
      <c r="C11" s="160"/>
      <c r="D11" s="155" t="s">
        <v>1</v>
      </c>
      <c r="E11" s="155"/>
      <c r="F11" s="159" t="s">
        <v>2</v>
      </c>
      <c r="G11" s="155"/>
      <c r="H11" s="143" t="s">
        <v>1</v>
      </c>
      <c r="I11" s="155"/>
      <c r="J11" s="159" t="s">
        <v>2</v>
      </c>
      <c r="K11" s="160"/>
      <c r="L11" s="155" t="s">
        <v>1</v>
      </c>
      <c r="M11" s="144"/>
    </row>
    <row r="12" spans="1:13" ht="1.5" customHeight="1">
      <c r="A12" s="161"/>
      <c r="B12" s="161"/>
      <c r="C12" s="161"/>
      <c r="D12" s="161"/>
      <c r="E12" s="161"/>
      <c r="F12" s="161"/>
      <c r="G12" s="161"/>
      <c r="H12" s="161"/>
      <c r="I12" s="161"/>
      <c r="J12" s="141"/>
      <c r="K12" s="141"/>
      <c r="L12" s="141"/>
      <c r="M12" s="141"/>
    </row>
    <row r="13" spans="1:13" ht="9.75" customHeight="1">
      <c r="A13" s="162" t="s">
        <v>32</v>
      </c>
      <c r="B13" s="145"/>
      <c r="C13" s="145"/>
      <c r="D13" s="145"/>
      <c r="E13" s="145"/>
      <c r="F13" s="145"/>
      <c r="G13" s="145"/>
      <c r="H13" s="145"/>
      <c r="I13" s="145"/>
      <c r="J13" s="163"/>
      <c r="K13" s="163"/>
      <c r="L13" s="163"/>
      <c r="M13" s="163"/>
    </row>
    <row r="14" spans="1:14" ht="8.25" customHeight="1">
      <c r="A14" s="145" t="s">
        <v>33</v>
      </c>
      <c r="B14" s="164">
        <v>323926.86</v>
      </c>
      <c r="C14" s="164">
        <v>393921.68</v>
      </c>
      <c r="D14" s="165">
        <v>-17.768714836918846</v>
      </c>
      <c r="E14" s="166">
        <v>-17.768714836918846</v>
      </c>
      <c r="F14" s="164">
        <v>252743.04</v>
      </c>
      <c r="G14" s="164">
        <v>320858.26</v>
      </c>
      <c r="H14" s="165">
        <v>-21.2290685613018</v>
      </c>
      <c r="I14" s="166">
        <v>-21.2290685613018</v>
      </c>
      <c r="J14" s="164">
        <v>71183.82</v>
      </c>
      <c r="K14" s="164">
        <v>73063.42</v>
      </c>
      <c r="L14" s="165">
        <v>-2.5725595653748314</v>
      </c>
      <c r="M14" s="166">
        <v>-2.5725595653748314</v>
      </c>
      <c r="N14" s="6"/>
    </row>
    <row r="15" spans="1:15" ht="10.5" customHeight="1">
      <c r="A15" s="145" t="s">
        <v>81</v>
      </c>
      <c r="B15" s="164">
        <v>53826.9</v>
      </c>
      <c r="C15" s="164">
        <v>7615.58</v>
      </c>
      <c r="D15" s="165">
        <v>606.799744733822</v>
      </c>
      <c r="E15" s="166">
        <v>606.799744733822</v>
      </c>
      <c r="F15" s="164">
        <v>52515.69</v>
      </c>
      <c r="G15" s="164">
        <v>6035.6</v>
      </c>
      <c r="H15" s="165">
        <v>770.0989131155145</v>
      </c>
      <c r="I15" s="166">
        <v>770.0989131155145</v>
      </c>
      <c r="J15" s="209">
        <v>1311.21</v>
      </c>
      <c r="K15" s="164">
        <v>1579.98</v>
      </c>
      <c r="L15" s="210">
        <v>-17.01097482246611</v>
      </c>
      <c r="M15" s="209">
        <v>-17.01097482246611</v>
      </c>
      <c r="N15" s="6"/>
      <c r="O15" s="355" t="s">
        <v>411</v>
      </c>
    </row>
    <row r="16" spans="1:15" ht="10.5" customHeight="1">
      <c r="A16" s="145" t="s">
        <v>34</v>
      </c>
      <c r="B16" s="164">
        <v>377753.76</v>
      </c>
      <c r="C16" s="164">
        <v>401537.26</v>
      </c>
      <c r="D16" s="165">
        <v>-5.923111593678755</v>
      </c>
      <c r="E16" s="166">
        <v>-5.923111593678755</v>
      </c>
      <c r="F16" s="164">
        <v>305258.73</v>
      </c>
      <c r="G16" s="164">
        <v>326893.86</v>
      </c>
      <c r="H16" s="165">
        <v>-6.618395952741366</v>
      </c>
      <c r="I16" s="166">
        <v>-6.618395952741366</v>
      </c>
      <c r="J16" s="164">
        <v>72495.03</v>
      </c>
      <c r="K16" s="164">
        <v>74643.4</v>
      </c>
      <c r="L16" s="165">
        <v>-2.878178110857732</v>
      </c>
      <c r="M16" s="166">
        <v>-2.878178110857732</v>
      </c>
      <c r="N16" s="6"/>
      <c r="O16" s="354" t="s">
        <v>410</v>
      </c>
    </row>
    <row r="17" spans="1:14" ht="10.5" customHeight="1">
      <c r="A17" s="145" t="s">
        <v>199</v>
      </c>
      <c r="B17" s="164">
        <v>133287.55</v>
      </c>
      <c r="C17" s="164">
        <v>113436.06</v>
      </c>
      <c r="D17" s="165">
        <v>17.500158238923305</v>
      </c>
      <c r="E17" s="166">
        <v>17.500158238923305</v>
      </c>
      <c r="F17" s="164">
        <v>101353.59</v>
      </c>
      <c r="G17" s="164">
        <v>88106.64</v>
      </c>
      <c r="H17" s="165">
        <v>15.03513242588754</v>
      </c>
      <c r="I17" s="166">
        <v>15.03513242588754</v>
      </c>
      <c r="J17" s="164">
        <v>31933.96</v>
      </c>
      <c r="K17" s="164">
        <v>25329.42</v>
      </c>
      <c r="L17" s="165">
        <v>26.0745804680881</v>
      </c>
      <c r="M17" s="166">
        <v>26.0745804680881</v>
      </c>
      <c r="N17" s="6"/>
    </row>
    <row r="18" spans="1:15" ht="10.5" customHeight="1">
      <c r="A18" s="145" t="s">
        <v>35</v>
      </c>
      <c r="B18" s="164">
        <v>511041.31</v>
      </c>
      <c r="C18" s="164">
        <v>514973.32</v>
      </c>
      <c r="D18" s="165">
        <v>-0.7635366430245512</v>
      </c>
      <c r="E18" s="166">
        <v>-0.7635366430245512</v>
      </c>
      <c r="F18" s="164">
        <v>406612.32</v>
      </c>
      <c r="G18" s="164">
        <v>415000.5</v>
      </c>
      <c r="H18" s="165">
        <v>-2.0212457575352403</v>
      </c>
      <c r="I18" s="166">
        <v>-2.0212457575352403</v>
      </c>
      <c r="J18" s="164">
        <v>104428.99</v>
      </c>
      <c r="K18" s="164">
        <v>99972.82</v>
      </c>
      <c r="L18" s="165">
        <v>4.457381516296138</v>
      </c>
      <c r="M18" s="166">
        <v>4.457381516296138</v>
      </c>
      <c r="N18" s="6"/>
      <c r="O18" s="354"/>
    </row>
    <row r="19" spans="1:14" ht="10.5" customHeight="1">
      <c r="A19" s="145" t="s">
        <v>15</v>
      </c>
      <c r="B19" s="164">
        <v>116283.71</v>
      </c>
      <c r="C19" s="164">
        <v>138598.64</v>
      </c>
      <c r="D19" s="165">
        <v>-16.10039607892257</v>
      </c>
      <c r="E19" s="166">
        <v>-16.10039607892257</v>
      </c>
      <c r="F19" s="164">
        <v>79050.7</v>
      </c>
      <c r="G19" s="164">
        <v>92698.1</v>
      </c>
      <c r="H19" s="165">
        <v>-14.722416101300894</v>
      </c>
      <c r="I19" s="166">
        <v>-14.722416101300894</v>
      </c>
      <c r="J19" s="164">
        <v>37233.01</v>
      </c>
      <c r="K19" s="164">
        <v>45900.54</v>
      </c>
      <c r="L19" s="165">
        <v>-18.883285468972687</v>
      </c>
      <c r="M19" s="166">
        <v>-18.883285468972687</v>
      </c>
      <c r="N19" s="6"/>
    </row>
    <row r="20" spans="1:14" ht="10.5" customHeight="1">
      <c r="A20" s="145" t="s">
        <v>16</v>
      </c>
      <c r="B20" s="164">
        <v>67139.7</v>
      </c>
      <c r="C20" s="164">
        <v>43483.64</v>
      </c>
      <c r="D20" s="165">
        <v>54.40220735890554</v>
      </c>
      <c r="E20" s="166">
        <v>54.40220735890554</v>
      </c>
      <c r="F20" s="164">
        <v>48824.45</v>
      </c>
      <c r="G20" s="164">
        <v>28110.14</v>
      </c>
      <c r="H20" s="165">
        <v>73.68981442283814</v>
      </c>
      <c r="I20" s="166">
        <v>73.68981442283814</v>
      </c>
      <c r="J20" s="164">
        <v>18315.25</v>
      </c>
      <c r="K20" s="164">
        <v>15373.5</v>
      </c>
      <c r="L20" s="165">
        <v>19.135200182131598</v>
      </c>
      <c r="M20" s="166">
        <v>19.135200182131598</v>
      </c>
      <c r="N20" s="6"/>
    </row>
    <row r="21" spans="1:14" ht="10.5" customHeight="1">
      <c r="A21" s="145" t="s">
        <v>36</v>
      </c>
      <c r="B21" s="164">
        <v>183423.41</v>
      </c>
      <c r="C21" s="164">
        <v>182082.28</v>
      </c>
      <c r="D21" s="165">
        <v>0.7365516292963719</v>
      </c>
      <c r="E21" s="166">
        <v>0.7365516292963719</v>
      </c>
      <c r="F21" s="164">
        <v>127875.15</v>
      </c>
      <c r="G21" s="164">
        <v>120808.24</v>
      </c>
      <c r="H21" s="165">
        <v>5.849692040874018</v>
      </c>
      <c r="I21" s="166">
        <v>5.849692040874018</v>
      </c>
      <c r="J21" s="164">
        <v>55548.26</v>
      </c>
      <c r="K21" s="164">
        <v>61274.04</v>
      </c>
      <c r="L21" s="165">
        <v>-9.344544606492406</v>
      </c>
      <c r="M21" s="166">
        <v>-9.344544606492406</v>
      </c>
      <c r="N21" s="6"/>
    </row>
    <row r="22" spans="1:14" ht="10.5" customHeight="1">
      <c r="A22" s="145" t="s">
        <v>14</v>
      </c>
      <c r="B22" s="164">
        <v>68048.93</v>
      </c>
      <c r="C22" s="164">
        <v>66702.84</v>
      </c>
      <c r="D22" s="165">
        <v>2.0180400114897736</v>
      </c>
      <c r="E22" s="166">
        <v>2.0180400114897736</v>
      </c>
      <c r="F22" s="164">
        <v>37945.55</v>
      </c>
      <c r="G22" s="164">
        <v>37996.2</v>
      </c>
      <c r="H22" s="165">
        <v>-0.1333028039645967</v>
      </c>
      <c r="I22" s="166">
        <v>-0.1333028039645967</v>
      </c>
      <c r="J22" s="164">
        <v>30103.38</v>
      </c>
      <c r="K22" s="164">
        <v>28706.64</v>
      </c>
      <c r="L22" s="165">
        <v>4.865564203961185</v>
      </c>
      <c r="M22" s="166">
        <v>4.865564203961185</v>
      </c>
      <c r="N22" s="6"/>
    </row>
    <row r="23" spans="1:14" ht="10.5" customHeight="1">
      <c r="A23" s="145" t="s">
        <v>17</v>
      </c>
      <c r="B23" s="164">
        <v>12990.39</v>
      </c>
      <c r="C23" s="164">
        <v>11578.21</v>
      </c>
      <c r="D23" s="165">
        <v>12.19687671928564</v>
      </c>
      <c r="E23" s="166">
        <v>12.19687671928564</v>
      </c>
      <c r="F23" s="164">
        <v>9995.87</v>
      </c>
      <c r="G23" s="164">
        <v>7679.94</v>
      </c>
      <c r="H23" s="165">
        <v>30.155574132089583</v>
      </c>
      <c r="I23" s="166">
        <v>30.155574132089583</v>
      </c>
      <c r="J23" s="164">
        <v>2994.52</v>
      </c>
      <c r="K23" s="164">
        <v>3898.27</v>
      </c>
      <c r="L23" s="165">
        <v>-23.18336082416046</v>
      </c>
      <c r="M23" s="166">
        <v>-23.18336082416046</v>
      </c>
      <c r="N23" s="6"/>
    </row>
    <row r="24" spans="1:14" ht="10.5" customHeight="1">
      <c r="A24" s="145" t="s">
        <v>37</v>
      </c>
      <c r="B24" s="209">
        <v>1950.48</v>
      </c>
      <c r="C24" s="164">
        <v>1445.83</v>
      </c>
      <c r="D24" s="210">
        <v>34.903826867612366</v>
      </c>
      <c r="E24" s="209">
        <v>34.903826867612366</v>
      </c>
      <c r="F24" s="209">
        <v>1296.2</v>
      </c>
      <c r="G24" s="164">
        <v>937.39</v>
      </c>
      <c r="H24" s="210">
        <v>38.277557900126936</v>
      </c>
      <c r="I24" s="209">
        <v>38.277557900126936</v>
      </c>
      <c r="J24" s="209">
        <v>654.28</v>
      </c>
      <c r="K24" s="164">
        <v>508.44</v>
      </c>
      <c r="L24" s="210">
        <v>28.68381716623395</v>
      </c>
      <c r="M24" s="209">
        <v>28.68381716623395</v>
      </c>
      <c r="N24" s="6"/>
    </row>
    <row r="25" spans="1:14" ht="10.5" customHeight="1">
      <c r="A25" s="145" t="s">
        <v>247</v>
      </c>
      <c r="B25" s="164">
        <v>777454.52</v>
      </c>
      <c r="C25" s="164">
        <v>776782.48</v>
      </c>
      <c r="D25" s="165">
        <v>0.08651585447705656</v>
      </c>
      <c r="E25" s="166">
        <v>0.08651585447705656</v>
      </c>
      <c r="F25" s="164">
        <v>583725.09</v>
      </c>
      <c r="G25" s="164">
        <v>582422.27</v>
      </c>
      <c r="H25" s="165">
        <v>0.22368993548272442</v>
      </c>
      <c r="I25" s="166">
        <v>0.22368993548272442</v>
      </c>
      <c r="J25" s="164">
        <v>193729.43</v>
      </c>
      <c r="K25" s="164">
        <v>194360.21</v>
      </c>
      <c r="L25" s="165">
        <v>-0.32454173619177595</v>
      </c>
      <c r="M25" s="166">
        <v>-0.32454173619177595</v>
      </c>
      <c r="N25" s="6"/>
    </row>
    <row r="26" spans="1:14" ht="10.5" customHeight="1">
      <c r="A26" s="145" t="s">
        <v>38</v>
      </c>
      <c r="B26" s="164">
        <v>106097.26</v>
      </c>
      <c r="C26" s="164">
        <v>92479.5</v>
      </c>
      <c r="D26" s="165">
        <v>14.725166117896407</v>
      </c>
      <c r="E26" s="166">
        <v>14.725166117896407</v>
      </c>
      <c r="F26" s="164">
        <v>17056.79</v>
      </c>
      <c r="G26" s="164">
        <v>12310.79</v>
      </c>
      <c r="H26" s="165">
        <v>38.55154705749996</v>
      </c>
      <c r="I26" s="166">
        <v>38.55154705749996</v>
      </c>
      <c r="J26" s="164">
        <v>89040.47</v>
      </c>
      <c r="K26" s="164">
        <v>80168.71</v>
      </c>
      <c r="L26" s="165">
        <v>11.066362424941104</v>
      </c>
      <c r="M26" s="166">
        <v>11.066362424941104</v>
      </c>
      <c r="N26" s="6"/>
    </row>
    <row r="27" spans="1:27" ht="10.5" customHeight="1">
      <c r="A27" s="145" t="s">
        <v>200</v>
      </c>
      <c r="B27" s="164">
        <v>883551.78</v>
      </c>
      <c r="C27" s="164">
        <v>869261.98</v>
      </c>
      <c r="D27" s="165">
        <v>1.6439002658324142</v>
      </c>
      <c r="E27" s="166">
        <v>1.6439002658324142</v>
      </c>
      <c r="F27" s="164">
        <v>600781.88</v>
      </c>
      <c r="G27" s="164">
        <v>594733.06</v>
      </c>
      <c r="H27" s="165">
        <v>1.0170646978999258</v>
      </c>
      <c r="I27" s="166">
        <v>1.0170646978999258</v>
      </c>
      <c r="J27" s="164">
        <v>282769.9</v>
      </c>
      <c r="K27" s="164">
        <v>274528.92</v>
      </c>
      <c r="L27" s="165">
        <v>3.0018622446043253</v>
      </c>
      <c r="M27" s="166">
        <v>3.0018622446043253</v>
      </c>
      <c r="N27" s="6"/>
      <c r="P27" s="4"/>
      <c r="Q27" s="4"/>
      <c r="R27" s="4"/>
      <c r="S27" s="4"/>
      <c r="T27" s="4"/>
      <c r="U27" s="4"/>
      <c r="V27" s="4"/>
      <c r="W27" s="4"/>
      <c r="X27" s="4"/>
      <c r="Y27" s="4"/>
      <c r="Z27" s="4"/>
      <c r="AA27" s="4"/>
    </row>
    <row r="28" spans="1:27" s="4" customFormat="1" ht="10.5" customHeight="1">
      <c r="A28" s="145" t="s">
        <v>201</v>
      </c>
      <c r="B28" s="164">
        <v>1473.37</v>
      </c>
      <c r="C28" s="164">
        <v>1938.23</v>
      </c>
      <c r="D28" s="184" t="s">
        <v>196</v>
      </c>
      <c r="E28" s="166">
        <v>-23.98373774010308</v>
      </c>
      <c r="F28" s="164">
        <v>1225.13</v>
      </c>
      <c r="G28" s="209">
        <v>1283.32</v>
      </c>
      <c r="H28" s="210">
        <v>-4.534332824237126</v>
      </c>
      <c r="I28" s="209">
        <v>-4.534332824237126</v>
      </c>
      <c r="J28" s="209">
        <v>248.24</v>
      </c>
      <c r="K28" s="209">
        <v>654.91</v>
      </c>
      <c r="L28" s="210">
        <v>-62.0955551144432</v>
      </c>
      <c r="M28" s="209">
        <v>-62.0955551144432</v>
      </c>
      <c r="N28" s="7"/>
      <c r="O28" s="1"/>
      <c r="P28" s="1"/>
      <c r="Q28" s="1"/>
      <c r="R28" s="1"/>
      <c r="S28" s="1"/>
      <c r="T28" s="1"/>
      <c r="U28" s="1"/>
      <c r="V28" s="1"/>
      <c r="W28" s="1"/>
      <c r="X28" s="1"/>
      <c r="Y28" s="1"/>
      <c r="Z28" s="1"/>
      <c r="AA28" s="1"/>
    </row>
    <row r="29" spans="1:14" ht="9" customHeight="1">
      <c r="A29" s="167" t="s">
        <v>202</v>
      </c>
      <c r="B29" s="164"/>
      <c r="C29" s="164"/>
      <c r="D29" s="165"/>
      <c r="E29" s="166"/>
      <c r="F29" s="164"/>
      <c r="G29" s="164"/>
      <c r="H29" s="165"/>
      <c r="I29" s="166"/>
      <c r="J29" s="164"/>
      <c r="K29" s="164"/>
      <c r="L29" s="165"/>
      <c r="M29" s="166"/>
      <c r="N29" s="6"/>
    </row>
    <row r="30" spans="1:14" ht="9" customHeight="1">
      <c r="A30" s="145" t="s">
        <v>39</v>
      </c>
      <c r="B30" s="164">
        <v>31791.42</v>
      </c>
      <c r="C30" s="164">
        <v>31562.86</v>
      </c>
      <c r="D30" s="165">
        <v>0.7241422355261733</v>
      </c>
      <c r="E30" s="166">
        <v>0.7241422355261733</v>
      </c>
      <c r="F30" s="164">
        <v>23823.17</v>
      </c>
      <c r="G30" s="164">
        <v>26206.72</v>
      </c>
      <c r="H30" s="165">
        <v>-9.095186272833843</v>
      </c>
      <c r="I30" s="166">
        <v>-9.095186272833843</v>
      </c>
      <c r="J30" s="164">
        <v>7968.25</v>
      </c>
      <c r="K30" s="164">
        <v>5356.14</v>
      </c>
      <c r="L30" s="165">
        <v>48.76851613288673</v>
      </c>
      <c r="M30" s="166">
        <v>48.76851613288673</v>
      </c>
      <c r="N30" s="6"/>
    </row>
    <row r="31" spans="1:14" ht="9" customHeight="1">
      <c r="A31" s="145" t="s">
        <v>40</v>
      </c>
      <c r="B31" s="164">
        <v>71801.57</v>
      </c>
      <c r="C31" s="164">
        <v>81339.16</v>
      </c>
      <c r="D31" s="165">
        <v>-11.725705060145714</v>
      </c>
      <c r="E31" s="166">
        <v>-11.725705060145714</v>
      </c>
      <c r="F31" s="164">
        <v>39252.77</v>
      </c>
      <c r="G31" s="164">
        <v>41580.98</v>
      </c>
      <c r="H31" s="165">
        <v>-5.5992186812335945</v>
      </c>
      <c r="I31" s="166">
        <v>-5.5992186812335945</v>
      </c>
      <c r="J31" s="164">
        <v>32548.8</v>
      </c>
      <c r="K31" s="164">
        <v>39758.18</v>
      </c>
      <c r="L31" s="165">
        <v>-18.133073495818977</v>
      </c>
      <c r="M31" s="166">
        <v>-18.133073495818977</v>
      </c>
      <c r="N31" s="6"/>
    </row>
    <row r="32" spans="1:27" ht="10.5" customHeight="1">
      <c r="A32" s="145" t="s">
        <v>41</v>
      </c>
      <c r="B32" s="164">
        <v>103592.99</v>
      </c>
      <c r="C32" s="164">
        <v>112902.01</v>
      </c>
      <c r="D32" s="165">
        <v>-8.245220789249032</v>
      </c>
      <c r="E32" s="166">
        <v>-8.245220789249032</v>
      </c>
      <c r="F32" s="164">
        <v>63075.94</v>
      </c>
      <c r="G32" s="164">
        <v>67787.69</v>
      </c>
      <c r="H32" s="165">
        <v>-6.950745776998758</v>
      </c>
      <c r="I32" s="166">
        <v>-6.950745776998758</v>
      </c>
      <c r="J32" s="164">
        <v>40517.05</v>
      </c>
      <c r="K32" s="164">
        <v>45114.32</v>
      </c>
      <c r="L32" s="165">
        <v>-10.19026774647162</v>
      </c>
      <c r="M32" s="166">
        <v>-10.19026774647162</v>
      </c>
      <c r="N32" s="6"/>
      <c r="P32" s="4"/>
      <c r="Q32" s="4"/>
      <c r="R32" s="4"/>
      <c r="S32" s="4"/>
      <c r="T32" s="4"/>
      <c r="U32" s="4"/>
      <c r="V32" s="4"/>
      <c r="W32" s="4"/>
      <c r="X32" s="4"/>
      <c r="Y32" s="4"/>
      <c r="Z32" s="4"/>
      <c r="AA32" s="4"/>
    </row>
    <row r="33" spans="1:27" s="8" customFormat="1" ht="9" customHeight="1">
      <c r="A33" s="145" t="s">
        <v>18</v>
      </c>
      <c r="B33" s="164">
        <v>107487.14</v>
      </c>
      <c r="C33" s="164">
        <v>101921.27</v>
      </c>
      <c r="D33" s="165">
        <v>5.460950398282918</v>
      </c>
      <c r="E33" s="166">
        <v>5.460950398282918</v>
      </c>
      <c r="F33" s="164">
        <v>104737.5</v>
      </c>
      <c r="G33" s="164">
        <v>99624.16</v>
      </c>
      <c r="H33" s="165">
        <v>5.132630478389984</v>
      </c>
      <c r="I33" s="166">
        <v>5.132630478389984</v>
      </c>
      <c r="J33" s="164">
        <v>2749.64</v>
      </c>
      <c r="K33" s="164">
        <v>2297.11</v>
      </c>
      <c r="L33" s="165">
        <v>19.699970832916122</v>
      </c>
      <c r="M33" s="166">
        <v>19.699970832916122</v>
      </c>
      <c r="N33" s="6"/>
      <c r="O33" s="1"/>
      <c r="P33" s="1"/>
      <c r="Q33" s="1"/>
      <c r="R33" s="1"/>
      <c r="S33" s="1"/>
      <c r="T33" s="1"/>
      <c r="U33" s="1"/>
      <c r="V33" s="1"/>
      <c r="W33" s="1"/>
      <c r="X33" s="1"/>
      <c r="Y33" s="1"/>
      <c r="Z33" s="1"/>
      <c r="AA33" s="1"/>
    </row>
    <row r="34" spans="1:27" s="4" customFormat="1" ht="11.25">
      <c r="A34" s="145" t="s">
        <v>203</v>
      </c>
      <c r="B34" s="164">
        <v>759.2</v>
      </c>
      <c r="C34" s="164">
        <v>762.76</v>
      </c>
      <c r="D34" s="165">
        <v>-0.466726099952794</v>
      </c>
      <c r="E34" s="166">
        <v>-0.466726099952794</v>
      </c>
      <c r="F34" s="164">
        <v>610.69</v>
      </c>
      <c r="G34" s="164">
        <v>577.26</v>
      </c>
      <c r="H34" s="210">
        <v>5.791151300973581</v>
      </c>
      <c r="I34" s="209">
        <v>5.791151300973581</v>
      </c>
      <c r="J34" s="164">
        <v>148.51</v>
      </c>
      <c r="K34" s="164">
        <v>185.5</v>
      </c>
      <c r="L34" s="165">
        <v>-19.94070080862535</v>
      </c>
      <c r="M34" s="166">
        <v>-19.94070080862535</v>
      </c>
      <c r="N34" s="6"/>
      <c r="O34" s="1"/>
      <c r="P34" s="1"/>
      <c r="Q34" s="1"/>
      <c r="R34" s="1"/>
      <c r="S34" s="1"/>
      <c r="T34" s="1"/>
      <c r="U34" s="1"/>
      <c r="V34" s="1"/>
      <c r="W34" s="1"/>
      <c r="X34" s="1"/>
      <c r="Y34" s="1"/>
      <c r="Z34" s="1"/>
      <c r="AA34" s="1"/>
    </row>
    <row r="35" spans="1:14" ht="8.25" customHeight="1">
      <c r="A35" s="145" t="s">
        <v>42</v>
      </c>
      <c r="B35" s="164">
        <v>211839.33</v>
      </c>
      <c r="C35" s="164">
        <v>215586.04</v>
      </c>
      <c r="D35" s="165">
        <v>-1.7379186518755887</v>
      </c>
      <c r="E35" s="166">
        <v>-1.7379186518755887</v>
      </c>
      <c r="F35" s="164">
        <v>168424.13</v>
      </c>
      <c r="G35" s="164">
        <v>167989.12</v>
      </c>
      <c r="H35" s="165">
        <v>0.25895129398855943</v>
      </c>
      <c r="I35" s="166">
        <v>0.25895129398855943</v>
      </c>
      <c r="J35" s="164">
        <v>43415.2</v>
      </c>
      <c r="K35" s="164">
        <v>47596.92</v>
      </c>
      <c r="L35" s="165">
        <v>-8.785694536537221</v>
      </c>
      <c r="M35" s="166">
        <v>-8.785694536537221</v>
      </c>
      <c r="N35" s="6"/>
    </row>
    <row r="36" spans="1:14" ht="11.25">
      <c r="A36" s="167" t="s">
        <v>43</v>
      </c>
      <c r="B36" s="168"/>
      <c r="C36" s="168"/>
      <c r="D36" s="165"/>
      <c r="E36" s="166"/>
      <c r="F36" s="169"/>
      <c r="G36" s="169"/>
      <c r="H36" s="165"/>
      <c r="I36" s="166"/>
      <c r="J36" s="169"/>
      <c r="K36" s="169"/>
      <c r="L36" s="165"/>
      <c r="M36" s="166"/>
      <c r="N36" s="7"/>
    </row>
    <row r="37" spans="1:14" ht="10.5" customHeight="1">
      <c r="A37" s="145" t="s">
        <v>19</v>
      </c>
      <c r="B37" s="209">
        <v>1041.64</v>
      </c>
      <c r="C37" s="209">
        <v>631.06</v>
      </c>
      <c r="D37" s="210">
        <v>65.06195924317817</v>
      </c>
      <c r="E37" s="209">
        <v>65.06195924317817</v>
      </c>
      <c r="F37" s="209">
        <v>1034.71</v>
      </c>
      <c r="G37" s="164">
        <v>631.06</v>
      </c>
      <c r="H37" s="210">
        <v>63.96380692802589</v>
      </c>
      <c r="I37" s="209">
        <v>63.96380692802589</v>
      </c>
      <c r="J37" s="164">
        <v>6.93</v>
      </c>
      <c r="K37" s="209">
        <v>1E-18</v>
      </c>
      <c r="L37" s="210">
        <v>6.929999999999999E+20</v>
      </c>
      <c r="M37" s="209">
        <v>6.929999999999999E+20</v>
      </c>
      <c r="N37" s="6"/>
    </row>
    <row r="38" spans="1:14" ht="10.5" customHeight="1">
      <c r="A38" s="145" t="s">
        <v>20</v>
      </c>
      <c r="B38" s="209">
        <v>2090.19</v>
      </c>
      <c r="C38" s="209">
        <v>1466.79</v>
      </c>
      <c r="D38" s="210">
        <v>42.500971509214025</v>
      </c>
      <c r="E38" s="209">
        <v>42.500971509214025</v>
      </c>
      <c r="F38" s="209">
        <v>1655.63</v>
      </c>
      <c r="G38" s="164">
        <v>1111.44</v>
      </c>
      <c r="H38" s="210">
        <v>48.96260706830776</v>
      </c>
      <c r="I38" s="209">
        <v>48.96260706830776</v>
      </c>
      <c r="J38" s="209">
        <v>434.56</v>
      </c>
      <c r="K38" s="164">
        <v>355.35</v>
      </c>
      <c r="L38" s="210">
        <v>22.290699310538912</v>
      </c>
      <c r="M38" s="209">
        <v>22.290699310538912</v>
      </c>
      <c r="N38" s="6"/>
    </row>
    <row r="39" spans="1:27" ht="10.5" customHeight="1">
      <c r="A39" s="170" t="s">
        <v>204</v>
      </c>
      <c r="B39" s="209">
        <v>456.87</v>
      </c>
      <c r="C39" s="209">
        <v>444.03</v>
      </c>
      <c r="D39" s="210">
        <v>2.8916965069927727</v>
      </c>
      <c r="E39" s="209">
        <v>2.8916965069927727</v>
      </c>
      <c r="F39" s="209">
        <v>379.12</v>
      </c>
      <c r="G39" s="164">
        <v>418.47</v>
      </c>
      <c r="H39" s="210">
        <v>-9.40330250675079</v>
      </c>
      <c r="I39" s="209">
        <v>-9.40330250675079</v>
      </c>
      <c r="J39" s="209">
        <v>77.75</v>
      </c>
      <c r="K39" s="164">
        <v>25.56</v>
      </c>
      <c r="L39" s="210">
        <v>204.18622848200317</v>
      </c>
      <c r="M39" s="209">
        <v>204.18622848200317</v>
      </c>
      <c r="N39" s="7"/>
      <c r="P39" s="4"/>
      <c r="Q39" s="4"/>
      <c r="R39" s="4"/>
      <c r="S39" s="4"/>
      <c r="T39" s="4"/>
      <c r="U39" s="4"/>
      <c r="V39" s="4"/>
      <c r="W39" s="4"/>
      <c r="X39" s="4"/>
      <c r="Y39" s="4"/>
      <c r="Z39" s="4"/>
      <c r="AA39" s="4"/>
    </row>
    <row r="40" spans="1:14" ht="10.5" customHeight="1">
      <c r="A40" s="171" t="s">
        <v>205</v>
      </c>
      <c r="B40" s="209">
        <v>514.82</v>
      </c>
      <c r="C40" s="164">
        <v>333.32</v>
      </c>
      <c r="D40" s="210">
        <v>54.452178087123514</v>
      </c>
      <c r="E40" s="209">
        <v>54.452178087123514</v>
      </c>
      <c r="F40" s="209">
        <v>497.22</v>
      </c>
      <c r="G40" s="164">
        <v>209.4</v>
      </c>
      <c r="H40" s="210">
        <v>137.44985673352437</v>
      </c>
      <c r="I40" s="209">
        <v>137.44985673352437</v>
      </c>
      <c r="J40" s="209">
        <v>17.6</v>
      </c>
      <c r="K40" s="164">
        <v>123.92</v>
      </c>
      <c r="L40" s="210">
        <v>-85.79728857327308</v>
      </c>
      <c r="M40" s="209">
        <v>-85.79728857327308</v>
      </c>
      <c r="N40" s="6"/>
    </row>
    <row r="41" spans="1:14" ht="10.5" customHeight="1">
      <c r="A41" s="145" t="s">
        <v>44</v>
      </c>
      <c r="B41" s="164">
        <v>4103.52</v>
      </c>
      <c r="C41" s="164">
        <v>2875.2</v>
      </c>
      <c r="D41" s="165">
        <v>42.721202003338874</v>
      </c>
      <c r="E41" s="166">
        <v>42.721202003338874</v>
      </c>
      <c r="F41" s="164">
        <v>3566.68</v>
      </c>
      <c r="G41" s="164">
        <v>2370.37</v>
      </c>
      <c r="H41" s="210">
        <v>50.46933601083373</v>
      </c>
      <c r="I41" s="209">
        <v>50.46933601083373</v>
      </c>
      <c r="J41" s="209">
        <v>536.84</v>
      </c>
      <c r="K41" s="164">
        <v>504.83</v>
      </c>
      <c r="L41" s="210">
        <v>6.34074837073868</v>
      </c>
      <c r="M41" s="209">
        <v>6.34074837073868</v>
      </c>
      <c r="N41" s="6"/>
    </row>
    <row r="42" spans="1:27" s="4" customFormat="1" ht="10.5" customHeight="1">
      <c r="A42" s="167" t="s">
        <v>45</v>
      </c>
      <c r="B42" s="168"/>
      <c r="C42" s="168"/>
      <c r="D42" s="165"/>
      <c r="E42" s="166"/>
      <c r="F42" s="169"/>
      <c r="G42" s="169"/>
      <c r="H42" s="165"/>
      <c r="I42" s="166"/>
      <c r="J42" s="169"/>
      <c r="K42" s="169"/>
      <c r="L42" s="165"/>
      <c r="M42" s="166"/>
      <c r="N42" s="7"/>
      <c r="O42" s="1"/>
      <c r="P42" s="1"/>
      <c r="Q42" s="1"/>
      <c r="R42" s="1"/>
      <c r="S42" s="1"/>
      <c r="T42" s="1"/>
      <c r="U42" s="1"/>
      <c r="V42" s="1"/>
      <c r="W42" s="1"/>
      <c r="X42" s="1"/>
      <c r="Y42" s="1"/>
      <c r="Z42" s="1"/>
      <c r="AA42" s="1"/>
    </row>
    <row r="43" spans="1:27" ht="9" customHeight="1">
      <c r="A43" s="145" t="s">
        <v>46</v>
      </c>
      <c r="B43" s="164">
        <v>21004.57</v>
      </c>
      <c r="C43" s="164">
        <v>20081.64</v>
      </c>
      <c r="D43" s="165">
        <v>4.595889578739573</v>
      </c>
      <c r="E43" s="166">
        <v>4.595889578739573</v>
      </c>
      <c r="F43" s="164">
        <v>13999.54</v>
      </c>
      <c r="G43" s="164">
        <v>13110.1</v>
      </c>
      <c r="H43" s="165">
        <v>6.784387609552937</v>
      </c>
      <c r="I43" s="166">
        <v>6.784387609552937</v>
      </c>
      <c r="J43" s="164">
        <v>7005.03</v>
      </c>
      <c r="K43" s="164">
        <v>6971.54</v>
      </c>
      <c r="L43" s="165">
        <v>0.48038166603075183</v>
      </c>
      <c r="M43" s="166">
        <v>0.48038166603075183</v>
      </c>
      <c r="N43" s="6"/>
      <c r="P43" s="4"/>
      <c r="Q43" s="4"/>
      <c r="R43" s="4"/>
      <c r="S43" s="4"/>
      <c r="T43" s="4"/>
      <c r="U43" s="4"/>
      <c r="V43" s="4"/>
      <c r="W43" s="4"/>
      <c r="X43" s="4"/>
      <c r="Y43" s="4"/>
      <c r="Z43" s="4"/>
      <c r="AA43" s="4"/>
    </row>
    <row r="44" spans="1:14" ht="10.5" customHeight="1">
      <c r="A44" s="145" t="s">
        <v>206</v>
      </c>
      <c r="B44" s="209">
        <v>920.77</v>
      </c>
      <c r="C44" s="164">
        <v>1340.34</v>
      </c>
      <c r="D44" s="209">
        <v>-31.303251413820306</v>
      </c>
      <c r="E44" s="209">
        <v>-31.303251413820306</v>
      </c>
      <c r="F44" s="209">
        <v>587.93</v>
      </c>
      <c r="G44" s="209">
        <v>884.1999999999989</v>
      </c>
      <c r="H44" s="210">
        <v>-33.50712508482235</v>
      </c>
      <c r="I44" s="209">
        <v>-33.50712508482235</v>
      </c>
      <c r="J44" s="209">
        <v>332.84</v>
      </c>
      <c r="K44" s="209">
        <v>456.14</v>
      </c>
      <c r="L44" s="210">
        <v>-27.031174639365105</v>
      </c>
      <c r="M44" s="209">
        <v>-27.031174639365105</v>
      </c>
      <c r="N44" s="6"/>
    </row>
    <row r="45" spans="1:14" ht="10.5" customHeight="1">
      <c r="A45" s="145" t="s">
        <v>47</v>
      </c>
      <c r="B45" s="164">
        <v>21925.34</v>
      </c>
      <c r="C45" s="164">
        <v>21421.98</v>
      </c>
      <c r="D45" s="165">
        <v>2.3497361121614233</v>
      </c>
      <c r="E45" s="166">
        <v>2.3497361121614233</v>
      </c>
      <c r="F45" s="164">
        <v>14587.47</v>
      </c>
      <c r="G45" s="164">
        <v>13994.3</v>
      </c>
      <c r="H45" s="165">
        <v>4.2386543092545</v>
      </c>
      <c r="I45" s="166">
        <v>4.2386543092545</v>
      </c>
      <c r="J45" s="164">
        <v>7337.87</v>
      </c>
      <c r="K45" s="164">
        <v>7427.68</v>
      </c>
      <c r="L45" s="165">
        <v>-1.2091258643344958</v>
      </c>
      <c r="M45" s="166">
        <v>-1.2091258643344958</v>
      </c>
      <c r="N45" s="6"/>
    </row>
    <row r="46" spans="1:27" s="4" customFormat="1" ht="10.5" customHeight="1">
      <c r="A46" s="167" t="s">
        <v>207</v>
      </c>
      <c r="B46" s="168"/>
      <c r="C46" s="168"/>
      <c r="D46" s="165"/>
      <c r="E46" s="166"/>
      <c r="F46" s="169"/>
      <c r="G46" s="169"/>
      <c r="H46" s="165"/>
      <c r="I46" s="166"/>
      <c r="J46" s="169"/>
      <c r="K46" s="169"/>
      <c r="L46" s="165"/>
      <c r="M46" s="166"/>
      <c r="N46" s="7"/>
      <c r="O46" s="1"/>
      <c r="P46" s="1"/>
      <c r="Q46" s="1"/>
      <c r="R46" s="1"/>
      <c r="S46" s="1"/>
      <c r="T46" s="1"/>
      <c r="U46" s="1"/>
      <c r="V46" s="1"/>
      <c r="W46" s="1"/>
      <c r="X46" s="1"/>
      <c r="Y46" s="1"/>
      <c r="Z46" s="1"/>
      <c r="AA46" s="1"/>
    </row>
    <row r="47" spans="1:14" ht="9" customHeight="1">
      <c r="A47" s="145" t="s">
        <v>21</v>
      </c>
      <c r="B47" s="164">
        <v>122186.3</v>
      </c>
      <c r="C47" s="164">
        <v>125922.83</v>
      </c>
      <c r="D47" s="165">
        <v>-2.967317364134857</v>
      </c>
      <c r="E47" s="166">
        <v>-2.967317364134857</v>
      </c>
      <c r="F47" s="164">
        <v>110033.84</v>
      </c>
      <c r="G47" s="164">
        <v>110931.98</v>
      </c>
      <c r="H47" s="165">
        <v>-0.8096312713430365</v>
      </c>
      <c r="I47" s="166">
        <v>-0.8096312713430365</v>
      </c>
      <c r="J47" s="164">
        <v>12152.46</v>
      </c>
      <c r="K47" s="164">
        <v>14990.85</v>
      </c>
      <c r="L47" s="165">
        <v>-18.934149831397164</v>
      </c>
      <c r="M47" s="166">
        <v>-18.934149831397164</v>
      </c>
      <c r="N47" s="6"/>
    </row>
    <row r="48" spans="1:15" ht="10.5" customHeight="1">
      <c r="A48" s="145" t="s">
        <v>48</v>
      </c>
      <c r="B48" s="209">
        <v>674.57</v>
      </c>
      <c r="C48" s="164">
        <v>1414.02</v>
      </c>
      <c r="D48" s="210">
        <v>-52.29416839931543</v>
      </c>
      <c r="E48" s="209">
        <v>-52.29416839931543</v>
      </c>
      <c r="F48" s="209">
        <v>321.45</v>
      </c>
      <c r="G48" s="164">
        <v>917.43</v>
      </c>
      <c r="H48" s="210">
        <v>-64.96190445047579</v>
      </c>
      <c r="I48" s="209">
        <v>-64.96190445047579</v>
      </c>
      <c r="J48" s="209">
        <v>353.12</v>
      </c>
      <c r="K48" s="164">
        <v>496.59</v>
      </c>
      <c r="L48" s="210">
        <v>-28.89103687146337</v>
      </c>
      <c r="M48" s="209">
        <v>-28.89103687146337</v>
      </c>
      <c r="N48" s="6"/>
      <c r="O48" s="9"/>
    </row>
    <row r="49" spans="1:14" ht="10.5" customHeight="1">
      <c r="A49" s="145" t="s">
        <v>49</v>
      </c>
      <c r="B49" s="209">
        <v>122860.87</v>
      </c>
      <c r="C49" s="164">
        <v>127336.85</v>
      </c>
      <c r="D49" s="210">
        <v>-3.5150704607503656</v>
      </c>
      <c r="E49" s="209">
        <v>-3.5150704607503656</v>
      </c>
      <c r="F49" s="209">
        <v>110355.29</v>
      </c>
      <c r="G49" s="164">
        <v>111849.41</v>
      </c>
      <c r="H49" s="210">
        <v>-1.3358318117190038</v>
      </c>
      <c r="I49" s="209">
        <v>-1.3358318117190038</v>
      </c>
      <c r="J49" s="209">
        <v>12505.58</v>
      </c>
      <c r="K49" s="164">
        <v>15487.44</v>
      </c>
      <c r="L49" s="210">
        <v>-19.253407922807128</v>
      </c>
      <c r="M49" s="209">
        <v>-19.253407922807128</v>
      </c>
      <c r="N49" s="6"/>
    </row>
    <row r="50" spans="1:14" ht="10.5" customHeight="1">
      <c r="A50" s="145" t="s">
        <v>208</v>
      </c>
      <c r="B50" s="209">
        <v>30.49</v>
      </c>
      <c r="C50" s="209">
        <v>102.63</v>
      </c>
      <c r="D50" s="210">
        <v>-70.29133781545357</v>
      </c>
      <c r="E50" s="209">
        <v>-70.29133781545357</v>
      </c>
      <c r="F50" s="209">
        <v>30.49</v>
      </c>
      <c r="G50" s="209">
        <v>101.13</v>
      </c>
      <c r="H50" s="210">
        <v>-69.85068723425294</v>
      </c>
      <c r="I50" s="209">
        <v>-69.85068723425294</v>
      </c>
      <c r="J50" s="209">
        <v>0</v>
      </c>
      <c r="K50" s="209">
        <v>1.5</v>
      </c>
      <c r="L50" s="210">
        <v>-100</v>
      </c>
      <c r="M50" s="209">
        <v>-100</v>
      </c>
      <c r="N50" s="6"/>
    </row>
    <row r="51" spans="1:14" ht="10.5" customHeight="1">
      <c r="A51" s="145" t="s">
        <v>50</v>
      </c>
      <c r="B51" s="209">
        <v>407.08</v>
      </c>
      <c r="C51" s="209">
        <v>572.03</v>
      </c>
      <c r="D51" s="210">
        <v>-28.835900215023685</v>
      </c>
      <c r="E51" s="209">
        <v>-28.835900215023685</v>
      </c>
      <c r="F51" s="209">
        <v>407.08</v>
      </c>
      <c r="G51" s="209">
        <v>474.67</v>
      </c>
      <c r="H51" s="210">
        <v>-14.239366296585004</v>
      </c>
      <c r="I51" s="209">
        <v>-14.239366296585004</v>
      </c>
      <c r="J51" s="209">
        <v>0</v>
      </c>
      <c r="K51" s="209">
        <v>97.36</v>
      </c>
      <c r="L51" s="210">
        <v>-100</v>
      </c>
      <c r="M51" s="209">
        <v>-100</v>
      </c>
      <c r="N51" s="6"/>
    </row>
    <row r="52" spans="1:14" ht="10.5" customHeight="1">
      <c r="A52" s="145" t="s">
        <v>51</v>
      </c>
      <c r="B52" s="209">
        <v>119.83</v>
      </c>
      <c r="C52" s="209">
        <v>58.49</v>
      </c>
      <c r="D52" s="210">
        <v>104.87262779962387</v>
      </c>
      <c r="E52" s="209">
        <v>104.87262779962387</v>
      </c>
      <c r="F52" s="209">
        <v>63.46</v>
      </c>
      <c r="G52" s="164">
        <v>48.32</v>
      </c>
      <c r="H52" s="210">
        <v>31.332781456953626</v>
      </c>
      <c r="I52" s="209">
        <v>31.332781456953626</v>
      </c>
      <c r="J52" s="209">
        <v>56.37</v>
      </c>
      <c r="K52" s="164">
        <v>10.17</v>
      </c>
      <c r="L52" s="210">
        <v>454.2772861356932</v>
      </c>
      <c r="M52" s="209">
        <v>454.2772861356932</v>
      </c>
      <c r="N52" s="6"/>
    </row>
    <row r="53" spans="1:27" ht="10.5" customHeight="1">
      <c r="A53" s="145" t="s">
        <v>52</v>
      </c>
      <c r="B53" s="164">
        <v>4034.81</v>
      </c>
      <c r="C53" s="164">
        <v>3439.99</v>
      </c>
      <c r="D53" s="165">
        <v>17.291329335259675</v>
      </c>
      <c r="E53" s="166">
        <v>17.291329335259675</v>
      </c>
      <c r="F53" s="209">
        <v>3829.67</v>
      </c>
      <c r="G53" s="164">
        <v>3174.69</v>
      </c>
      <c r="H53" s="210">
        <v>20.631305733788167</v>
      </c>
      <c r="I53" s="209">
        <v>20.631305733788167</v>
      </c>
      <c r="J53" s="209">
        <v>205.14</v>
      </c>
      <c r="K53" s="164">
        <v>265.3</v>
      </c>
      <c r="L53" s="210">
        <v>-22.676215604975496</v>
      </c>
      <c r="M53" s="209">
        <v>-22.676215604975496</v>
      </c>
      <c r="N53" s="6"/>
      <c r="P53" s="4"/>
      <c r="Q53" s="4"/>
      <c r="R53" s="4"/>
      <c r="S53" s="4"/>
      <c r="T53" s="4"/>
      <c r="U53" s="4"/>
      <c r="V53" s="4"/>
      <c r="W53" s="4"/>
      <c r="X53" s="4"/>
      <c r="Y53" s="4"/>
      <c r="Z53" s="4"/>
      <c r="AA53" s="4"/>
    </row>
    <row r="54" spans="1:14" ht="10.5" customHeight="1">
      <c r="A54" s="145" t="s">
        <v>209</v>
      </c>
      <c r="B54" s="209">
        <v>1646.45</v>
      </c>
      <c r="C54" s="164">
        <v>1718.88</v>
      </c>
      <c r="D54" s="165">
        <v>-4.213790375127999</v>
      </c>
      <c r="E54" s="209">
        <v>-4.213790375127999</v>
      </c>
      <c r="F54" s="209">
        <v>961.89</v>
      </c>
      <c r="G54" s="164">
        <v>811.83</v>
      </c>
      <c r="H54" s="210">
        <v>18.484165404087065</v>
      </c>
      <c r="I54" s="209">
        <v>18.484165404087065</v>
      </c>
      <c r="J54" s="209">
        <v>684.56</v>
      </c>
      <c r="K54" s="164">
        <v>907.05</v>
      </c>
      <c r="L54" s="210">
        <v>-24.52896753210959</v>
      </c>
      <c r="M54" s="209">
        <v>-24.52896753210959</v>
      </c>
      <c r="N54" s="6"/>
    </row>
    <row r="55" spans="1:14" ht="10.5" customHeight="1">
      <c r="A55" s="145" t="s">
        <v>210</v>
      </c>
      <c r="B55" s="164">
        <v>129099.53</v>
      </c>
      <c r="C55" s="164">
        <v>133228.87</v>
      </c>
      <c r="D55" s="165">
        <v>-3.099433328527084</v>
      </c>
      <c r="E55" s="166">
        <v>-3.099433328527084</v>
      </c>
      <c r="F55" s="164">
        <v>115647.88</v>
      </c>
      <c r="G55" s="164">
        <v>116460.05</v>
      </c>
      <c r="H55" s="165">
        <v>-0.697380775639374</v>
      </c>
      <c r="I55" s="166">
        <v>-0.697380775639374</v>
      </c>
      <c r="J55" s="164">
        <v>13451.65</v>
      </c>
      <c r="K55" s="164">
        <v>16768.82</v>
      </c>
      <c r="L55" s="165">
        <v>-19.781773553535672</v>
      </c>
      <c r="M55" s="166">
        <v>-19.781773553535672</v>
      </c>
      <c r="N55" s="6"/>
    </row>
    <row r="56" spans="1:27" s="4" customFormat="1" ht="10.5" customHeight="1">
      <c r="A56" s="167" t="s">
        <v>211</v>
      </c>
      <c r="B56" s="168"/>
      <c r="C56" s="168"/>
      <c r="D56" s="165"/>
      <c r="E56" s="166"/>
      <c r="F56" s="169"/>
      <c r="G56" s="169"/>
      <c r="H56" s="165"/>
      <c r="I56" s="166"/>
      <c r="J56" s="169"/>
      <c r="K56" s="169"/>
      <c r="L56" s="165"/>
      <c r="M56" s="166"/>
      <c r="N56" s="6"/>
      <c r="O56" s="1"/>
      <c r="P56" s="1"/>
      <c r="Q56" s="1"/>
      <c r="R56" s="1"/>
      <c r="S56" s="1"/>
      <c r="T56" s="1"/>
      <c r="U56" s="1"/>
      <c r="V56" s="1"/>
      <c r="W56" s="1"/>
      <c r="X56" s="1"/>
      <c r="Y56" s="1"/>
      <c r="Z56" s="1"/>
      <c r="AA56" s="1"/>
    </row>
    <row r="57" spans="1:14" ht="9" customHeight="1">
      <c r="A57" s="145" t="s">
        <v>212</v>
      </c>
      <c r="B57" s="209">
        <v>1594.33</v>
      </c>
      <c r="C57" s="164">
        <v>4524.71</v>
      </c>
      <c r="D57" s="165">
        <v>-64.76392962200893</v>
      </c>
      <c r="E57" s="209">
        <v>-64.76392962200893</v>
      </c>
      <c r="F57" s="209">
        <v>1492.57</v>
      </c>
      <c r="G57" s="209">
        <v>3812.72</v>
      </c>
      <c r="H57" s="165">
        <v>-60.852881932059</v>
      </c>
      <c r="I57" s="209">
        <v>-60.852881932059</v>
      </c>
      <c r="J57" s="209">
        <v>101.76</v>
      </c>
      <c r="K57" s="209">
        <v>711.99</v>
      </c>
      <c r="L57" s="165">
        <v>-85.70766443348923</v>
      </c>
      <c r="M57" s="209">
        <v>-85.70766443348923</v>
      </c>
      <c r="N57" s="6"/>
    </row>
    <row r="58" spans="1:14" ht="10.5" customHeight="1">
      <c r="A58" s="145" t="s">
        <v>213</v>
      </c>
      <c r="B58" s="164">
        <v>6248.34</v>
      </c>
      <c r="C58" s="164">
        <v>6226.74</v>
      </c>
      <c r="D58" s="165">
        <v>0.34689098950654795</v>
      </c>
      <c r="E58" s="166">
        <v>0.34689098950654795</v>
      </c>
      <c r="F58" s="164">
        <v>4240.56</v>
      </c>
      <c r="G58" s="164">
        <v>4521.15</v>
      </c>
      <c r="H58" s="165">
        <v>-6.206164360837391</v>
      </c>
      <c r="I58" s="209">
        <v>-6.206164360837391</v>
      </c>
      <c r="J58" s="209">
        <v>2007.78</v>
      </c>
      <c r="K58" s="164">
        <v>1705.59</v>
      </c>
      <c r="L58" s="165">
        <v>17.71762264084569</v>
      </c>
      <c r="M58" s="209">
        <v>17.71762264084569</v>
      </c>
      <c r="N58" s="6"/>
    </row>
    <row r="59" spans="1:14" ht="10.5" customHeight="1">
      <c r="A59" s="145" t="s">
        <v>53</v>
      </c>
      <c r="B59" s="164">
        <v>68289.53</v>
      </c>
      <c r="C59" s="164">
        <v>70603.75</v>
      </c>
      <c r="D59" s="165">
        <v>-3.2777579094594955</v>
      </c>
      <c r="E59" s="166">
        <v>-3.2777579094594955</v>
      </c>
      <c r="F59" s="164">
        <v>30853.65</v>
      </c>
      <c r="G59" s="164">
        <v>33911.26</v>
      </c>
      <c r="H59" s="165">
        <v>-9.016503662795188</v>
      </c>
      <c r="I59" s="166">
        <v>-9.016503662795188</v>
      </c>
      <c r="J59" s="164">
        <v>37435.88</v>
      </c>
      <c r="K59" s="164">
        <v>36692.49</v>
      </c>
      <c r="L59" s="165">
        <v>2.026000415888916</v>
      </c>
      <c r="M59" s="166">
        <v>2.026000415888916</v>
      </c>
      <c r="N59" s="6"/>
    </row>
    <row r="60" spans="1:14" ht="10.5" customHeight="1">
      <c r="A60" s="145" t="s">
        <v>23</v>
      </c>
      <c r="B60" s="164">
        <v>514815.46</v>
      </c>
      <c r="C60" s="164">
        <v>515256.26</v>
      </c>
      <c r="D60" s="165">
        <v>-0.08554966416130583</v>
      </c>
      <c r="E60" s="166">
        <v>-0.08554966416130583</v>
      </c>
      <c r="F60" s="164">
        <v>303251.67</v>
      </c>
      <c r="G60" s="164">
        <v>302380.66</v>
      </c>
      <c r="H60" s="165">
        <v>0.2880508297058384</v>
      </c>
      <c r="I60" s="166">
        <v>0.2880508297058384</v>
      </c>
      <c r="J60" s="164">
        <v>211563.79</v>
      </c>
      <c r="K60" s="164">
        <v>212875.6</v>
      </c>
      <c r="L60" s="165">
        <v>-0.6162331427368883</v>
      </c>
      <c r="M60" s="166">
        <v>-0.6162331427368883</v>
      </c>
      <c r="N60" s="6"/>
    </row>
    <row r="61" spans="1:14" ht="10.5" customHeight="1">
      <c r="A61" s="145" t="s">
        <v>214</v>
      </c>
      <c r="B61" s="164">
        <v>8190.25</v>
      </c>
      <c r="C61" s="164">
        <v>8026.64</v>
      </c>
      <c r="D61" s="165">
        <v>2.0383373366688886</v>
      </c>
      <c r="E61" s="166">
        <v>2.0383373366688886</v>
      </c>
      <c r="F61" s="164">
        <v>6184.89</v>
      </c>
      <c r="G61" s="164">
        <v>5621.04</v>
      </c>
      <c r="H61" s="165">
        <v>10.031061867554754</v>
      </c>
      <c r="I61" s="209">
        <v>10.031061867554754</v>
      </c>
      <c r="J61" s="209">
        <v>2005.36</v>
      </c>
      <c r="K61" s="164">
        <v>2405.6</v>
      </c>
      <c r="L61" s="165">
        <v>-16.637845028267378</v>
      </c>
      <c r="M61" s="209">
        <v>-16.637845028267378</v>
      </c>
      <c r="N61" s="6"/>
    </row>
    <row r="62" spans="1:14" ht="11.25" customHeight="1">
      <c r="A62" s="145" t="s">
        <v>215</v>
      </c>
      <c r="B62" s="164">
        <v>599137.91</v>
      </c>
      <c r="C62" s="164">
        <v>604638.11</v>
      </c>
      <c r="D62" s="165">
        <v>-0.9096680988236301</v>
      </c>
      <c r="E62" s="166">
        <v>-0.9096680988236301</v>
      </c>
      <c r="F62" s="164">
        <v>346023.34</v>
      </c>
      <c r="G62" s="164">
        <v>350246.84</v>
      </c>
      <c r="H62" s="165">
        <v>-1.2058638416266803</v>
      </c>
      <c r="I62" s="166">
        <v>-1.2058638416266803</v>
      </c>
      <c r="J62" s="164">
        <v>253114.57</v>
      </c>
      <c r="K62" s="164">
        <v>254391.27</v>
      </c>
      <c r="L62" s="165">
        <v>-0.5018647062849197</v>
      </c>
      <c r="M62" s="166">
        <v>-0.5018647062849197</v>
      </c>
      <c r="N62" s="6"/>
    </row>
    <row r="63" spans="1:16" ht="11.25" customHeight="1">
      <c r="A63" s="145" t="s">
        <v>216</v>
      </c>
      <c r="B63" s="164">
        <v>150.34</v>
      </c>
      <c r="C63" s="209">
        <v>127.18</v>
      </c>
      <c r="D63" s="210">
        <v>18.210410441893373</v>
      </c>
      <c r="E63" s="209">
        <v>18.210410441893373</v>
      </c>
      <c r="F63" s="164">
        <v>138.05</v>
      </c>
      <c r="G63" s="209">
        <v>82.26</v>
      </c>
      <c r="H63" s="210">
        <v>67.82154145392659</v>
      </c>
      <c r="I63" s="209">
        <v>67.82154145392659</v>
      </c>
      <c r="J63" s="209">
        <v>12.29</v>
      </c>
      <c r="K63" s="209">
        <v>44.92</v>
      </c>
      <c r="L63" s="210">
        <v>-72.64024933214604</v>
      </c>
      <c r="M63" s="209">
        <v>-72.64024933214604</v>
      </c>
      <c r="N63" s="6"/>
      <c r="O63" s="5"/>
      <c r="P63" s="10"/>
    </row>
    <row r="64" spans="1:27" ht="11.25" customHeight="1">
      <c r="A64" s="167" t="s">
        <v>54</v>
      </c>
      <c r="B64" s="164">
        <v>28993.84</v>
      </c>
      <c r="C64" s="164">
        <v>28616.06</v>
      </c>
      <c r="D64" s="165">
        <v>1.3201677659328226</v>
      </c>
      <c r="E64" s="166">
        <v>1.3201677659328226</v>
      </c>
      <c r="F64" s="164">
        <v>26328.49</v>
      </c>
      <c r="G64" s="164">
        <v>25776.91</v>
      </c>
      <c r="H64" s="165">
        <v>2.1398220345262473</v>
      </c>
      <c r="I64" s="166">
        <v>2.1398220345262473</v>
      </c>
      <c r="J64" s="164">
        <v>2665.35</v>
      </c>
      <c r="K64" s="164">
        <v>2839.15</v>
      </c>
      <c r="L64" s="165">
        <v>-6.1215504640473455</v>
      </c>
      <c r="M64" s="166">
        <v>-6.1215504640473455</v>
      </c>
      <c r="N64" s="6"/>
      <c r="P64" s="11"/>
      <c r="Q64" s="11"/>
      <c r="R64" s="11"/>
      <c r="S64" s="11"/>
      <c r="T64" s="11"/>
      <c r="U64" s="11"/>
      <c r="V64" s="11"/>
      <c r="W64" s="11"/>
      <c r="X64" s="11"/>
      <c r="Y64" s="11"/>
      <c r="Z64" s="11"/>
      <c r="AA64" s="11"/>
    </row>
    <row r="65" spans="1:14" ht="51.75" customHeight="1">
      <c r="A65" s="356" t="s">
        <v>250</v>
      </c>
      <c r="B65" s="356"/>
      <c r="C65" s="356"/>
      <c r="D65" s="356"/>
      <c r="E65" s="356"/>
      <c r="F65" s="356"/>
      <c r="G65" s="356"/>
      <c r="H65" s="356"/>
      <c r="I65" s="356"/>
      <c r="J65" s="356"/>
      <c r="K65" s="356"/>
      <c r="L65" s="356"/>
      <c r="M65" s="356"/>
      <c r="N65" s="6"/>
    </row>
    <row r="66" spans="1:14" ht="11.25" customHeight="1">
      <c r="A66" s="167" t="s">
        <v>55</v>
      </c>
      <c r="B66" s="164">
        <v>1880274.93</v>
      </c>
      <c r="C66" s="164">
        <v>1877693.65</v>
      </c>
      <c r="D66" s="165">
        <v>0.13747077431935395</v>
      </c>
      <c r="E66" s="166">
        <v>0.13747077431935395</v>
      </c>
      <c r="F66" s="164">
        <v>1276723</v>
      </c>
      <c r="G66" s="164">
        <v>1272936.22</v>
      </c>
      <c r="H66" s="165">
        <v>0.2974838755079219</v>
      </c>
      <c r="I66" s="166">
        <v>0.2974838755079219</v>
      </c>
      <c r="J66" s="164">
        <v>603551.93</v>
      </c>
      <c r="K66" s="164">
        <v>604757.43</v>
      </c>
      <c r="L66" s="165">
        <v>-0.19933612059962513</v>
      </c>
      <c r="M66" s="166">
        <v>-0.19933612059962513</v>
      </c>
      <c r="N66" s="6"/>
    </row>
    <row r="67" spans="1:27" s="11" customFormat="1" ht="11.25" customHeight="1">
      <c r="A67" s="170" t="s">
        <v>56</v>
      </c>
      <c r="B67" s="172">
        <v>117.55</v>
      </c>
      <c r="C67" s="164">
        <v>151.35</v>
      </c>
      <c r="D67" s="165">
        <v>-22.332342253055828</v>
      </c>
      <c r="E67" s="166">
        <v>-22.332342253055828</v>
      </c>
      <c r="F67" s="209">
        <v>67.13</v>
      </c>
      <c r="G67" s="172">
        <v>92.98</v>
      </c>
      <c r="H67" s="210">
        <v>-27.801677780167793</v>
      </c>
      <c r="I67" s="209">
        <v>-27.801677780167793</v>
      </c>
      <c r="J67" s="209">
        <v>50.42</v>
      </c>
      <c r="K67" s="172">
        <v>58.37</v>
      </c>
      <c r="L67" s="210">
        <v>-13.620010279253037</v>
      </c>
      <c r="M67" s="209">
        <v>-13.620010279253037</v>
      </c>
      <c r="N67" s="6"/>
      <c r="O67" s="1"/>
      <c r="P67" s="1"/>
      <c r="Q67" s="1"/>
      <c r="R67" s="1"/>
      <c r="S67" s="1"/>
      <c r="T67" s="1"/>
      <c r="U67" s="1"/>
      <c r="V67" s="1"/>
      <c r="W67" s="1"/>
      <c r="X67" s="1"/>
      <c r="Y67" s="1"/>
      <c r="Z67" s="1"/>
      <c r="AA67" s="1"/>
    </row>
    <row r="68" spans="1:15" ht="11.25" customHeight="1">
      <c r="A68" s="145" t="s">
        <v>248</v>
      </c>
      <c r="B68" s="172">
        <v>11672.85</v>
      </c>
      <c r="C68" s="164">
        <v>11378.09</v>
      </c>
      <c r="D68" s="165">
        <v>2.590592972985803</v>
      </c>
      <c r="E68" s="166">
        <v>2.590592972985803</v>
      </c>
      <c r="F68" s="172">
        <v>11285.4</v>
      </c>
      <c r="G68" s="172">
        <v>10850.53</v>
      </c>
      <c r="H68" s="165">
        <v>4.007822659353948</v>
      </c>
      <c r="I68" s="166">
        <v>4.007822659353948</v>
      </c>
      <c r="J68" s="172">
        <v>387.45</v>
      </c>
      <c r="K68" s="172">
        <v>527.56</v>
      </c>
      <c r="L68" s="165">
        <v>-26.558116612328448</v>
      </c>
      <c r="M68" s="166">
        <v>-26.558116612328448</v>
      </c>
      <c r="N68" s="6"/>
      <c r="O68" s="5"/>
    </row>
    <row r="69" spans="1:15" ht="11.25" customHeight="1">
      <c r="A69" s="145" t="s">
        <v>57</v>
      </c>
      <c r="B69" s="172">
        <v>5642.6</v>
      </c>
      <c r="C69" s="164">
        <v>5151.17</v>
      </c>
      <c r="D69" s="165">
        <v>9.540162720314015</v>
      </c>
      <c r="E69" s="166">
        <v>9.540162720314015</v>
      </c>
      <c r="F69" s="172">
        <v>1618.61</v>
      </c>
      <c r="G69" s="172">
        <v>1092.58</v>
      </c>
      <c r="H69" s="165">
        <v>48.14567354335611</v>
      </c>
      <c r="I69" s="166">
        <v>48.14567354335611</v>
      </c>
      <c r="J69" s="172">
        <v>4023.99</v>
      </c>
      <c r="K69" s="172">
        <v>4058.59</v>
      </c>
      <c r="L69" s="165">
        <v>-0.8525128184911637</v>
      </c>
      <c r="M69" s="166">
        <v>-0.8525128184911637</v>
      </c>
      <c r="N69" s="6"/>
      <c r="O69" s="12"/>
    </row>
    <row r="70" spans="1:14" ht="11.25" customHeight="1">
      <c r="A70" s="145" t="s">
        <v>58</v>
      </c>
      <c r="B70" s="172">
        <v>695968.82</v>
      </c>
      <c r="C70" s="164">
        <v>702241.46</v>
      </c>
      <c r="D70" s="165">
        <v>-0.8932312256242909</v>
      </c>
      <c r="E70" s="166">
        <v>-0.8932312256242909</v>
      </c>
      <c r="F70" s="172">
        <v>394587.18</v>
      </c>
      <c r="G70" s="172">
        <v>401649.23</v>
      </c>
      <c r="H70" s="165">
        <v>-1.758263049576854</v>
      </c>
      <c r="I70" s="166">
        <v>-1.758263049576854</v>
      </c>
      <c r="J70" s="172">
        <v>301381.64</v>
      </c>
      <c r="K70" s="172">
        <v>300592.23</v>
      </c>
      <c r="L70" s="165">
        <v>0.2626182320148587</v>
      </c>
      <c r="M70" s="166">
        <v>0.2626182320148587</v>
      </c>
      <c r="N70" s="6"/>
    </row>
    <row r="71" spans="1:14" ht="11.25" customHeight="1">
      <c r="A71" s="145" t="s">
        <v>59</v>
      </c>
      <c r="B71" s="172">
        <v>59188.7</v>
      </c>
      <c r="C71" s="164">
        <v>63205.32</v>
      </c>
      <c r="D71" s="165">
        <v>-6.354876456602071</v>
      </c>
      <c r="E71" s="166">
        <v>-6.354876456602071</v>
      </c>
      <c r="F71" s="172">
        <v>44774.44</v>
      </c>
      <c r="G71" s="172">
        <v>49784.06</v>
      </c>
      <c r="H71" s="165">
        <v>-10.062698783506193</v>
      </c>
      <c r="I71" s="166">
        <v>-10.062698783506193</v>
      </c>
      <c r="J71" s="172">
        <v>14414.26</v>
      </c>
      <c r="K71" s="172">
        <v>13421.26</v>
      </c>
      <c r="L71" s="165">
        <v>7.398709212100798</v>
      </c>
      <c r="M71" s="166">
        <v>7.398709212100798</v>
      </c>
      <c r="N71" s="6"/>
    </row>
    <row r="72" spans="1:14" ht="11.25" customHeight="1">
      <c r="A72" s="145" t="s">
        <v>249</v>
      </c>
      <c r="B72" s="172">
        <v>617928.46</v>
      </c>
      <c r="C72" s="164">
        <v>617555.79</v>
      </c>
      <c r="D72" s="165">
        <v>0.06034596485604027</v>
      </c>
      <c r="E72" s="166">
        <v>0.06034596485604027</v>
      </c>
      <c r="F72" s="172">
        <v>333661.62</v>
      </c>
      <c r="G72" s="172">
        <v>332897.35</v>
      </c>
      <c r="H72" s="165">
        <v>0.22958128083627116</v>
      </c>
      <c r="I72" s="166">
        <v>0.22958128083627116</v>
      </c>
      <c r="J72" s="172">
        <v>284266.84</v>
      </c>
      <c r="K72" s="172">
        <v>284658.44</v>
      </c>
      <c r="L72" s="165">
        <v>-0.13756837843978076</v>
      </c>
      <c r="M72" s="166">
        <v>-0.13756837843978076</v>
      </c>
      <c r="N72" s="6"/>
    </row>
    <row r="73" spans="1:14" ht="11.25" customHeight="1">
      <c r="A73" s="145" t="s">
        <v>60</v>
      </c>
      <c r="B73" s="172">
        <v>18851.66</v>
      </c>
      <c r="C73" s="164">
        <v>21480.34</v>
      </c>
      <c r="D73" s="165">
        <v>-12.23760890190762</v>
      </c>
      <c r="E73" s="166">
        <v>-12.23760890190762</v>
      </c>
      <c r="F73" s="172">
        <v>16151.12</v>
      </c>
      <c r="G73" s="172">
        <v>18967.81</v>
      </c>
      <c r="H73" s="165">
        <v>-14.849842970801618</v>
      </c>
      <c r="I73" s="166">
        <v>-14.849842970801618</v>
      </c>
      <c r="J73" s="172">
        <v>2700.539999999979</v>
      </c>
      <c r="K73" s="172">
        <v>2512.53</v>
      </c>
      <c r="L73" s="165">
        <v>7.4828957266173575</v>
      </c>
      <c r="M73" s="166">
        <v>7.4828957266173575</v>
      </c>
      <c r="N73" s="6"/>
    </row>
    <row r="74" spans="1:14" ht="11.25" customHeight="1">
      <c r="A74" s="145" t="s">
        <v>217</v>
      </c>
      <c r="B74" s="209">
        <v>2696.070000000007</v>
      </c>
      <c r="C74" s="164">
        <v>2919.8859</v>
      </c>
      <c r="D74" s="165"/>
      <c r="E74" s="209">
        <v>-7.665227603585237</v>
      </c>
      <c r="F74" s="209">
        <v>2442.19</v>
      </c>
      <c r="G74" s="172">
        <v>1862.9439</v>
      </c>
      <c r="H74" s="165"/>
      <c r="I74" s="209">
        <v>31.09305116487954</v>
      </c>
      <c r="J74" s="209">
        <v>253.88000000000466</v>
      </c>
      <c r="K74" s="172">
        <v>1056.942</v>
      </c>
      <c r="L74" s="165"/>
      <c r="M74" s="209">
        <v>-75.97976047881485</v>
      </c>
      <c r="N74" s="6"/>
    </row>
    <row r="75" spans="1:14" ht="11.25" customHeight="1">
      <c r="A75" s="167" t="s">
        <v>218</v>
      </c>
      <c r="B75" s="172">
        <v>2596372.82</v>
      </c>
      <c r="C75" s="164">
        <v>2599535.61</v>
      </c>
      <c r="D75" s="165">
        <v>-0.1216675004501866</v>
      </c>
      <c r="E75" s="166">
        <v>-0.1216675004501866</v>
      </c>
      <c r="F75" s="172">
        <v>1686723.51</v>
      </c>
      <c r="G75" s="172">
        <v>1688484.49</v>
      </c>
      <c r="H75" s="165">
        <v>-0.1042935253731514</v>
      </c>
      <c r="I75" s="166">
        <v>-0.1042935253731514</v>
      </c>
      <c r="J75" s="172">
        <v>909649.31</v>
      </c>
      <c r="K75" s="172">
        <v>911051.12</v>
      </c>
      <c r="L75" s="165">
        <v>-0.15386732634716793</v>
      </c>
      <c r="M75" s="166">
        <v>-0.15386732634716793</v>
      </c>
      <c r="N75" s="6"/>
    </row>
    <row r="76" spans="1:27" ht="11.25" customHeight="1">
      <c r="A76" s="145" t="s">
        <v>61</v>
      </c>
      <c r="B76" s="172">
        <v>2985.47</v>
      </c>
      <c r="C76" s="164">
        <v>3626.09</v>
      </c>
      <c r="D76" s="165">
        <v>-17.666963588879483</v>
      </c>
      <c r="E76" s="166">
        <v>-17.666963588879483</v>
      </c>
      <c r="F76" s="209">
        <v>2288.59</v>
      </c>
      <c r="G76" s="172">
        <v>2708.07</v>
      </c>
      <c r="H76" s="210">
        <v>-15.489998412153312</v>
      </c>
      <c r="I76" s="209">
        <v>-15.489998412153312</v>
      </c>
      <c r="J76" s="209">
        <v>696.88</v>
      </c>
      <c r="K76" s="172">
        <v>918.02</v>
      </c>
      <c r="L76" s="210">
        <v>-24.088799808283042</v>
      </c>
      <c r="M76" s="209">
        <v>-24.088799808283042</v>
      </c>
      <c r="N76" s="3"/>
      <c r="P76" s="11"/>
      <c r="Q76" s="11"/>
      <c r="R76" s="11"/>
      <c r="S76" s="11"/>
      <c r="T76" s="11"/>
      <c r="U76" s="11"/>
      <c r="V76" s="11"/>
      <c r="W76" s="11"/>
      <c r="X76" s="11"/>
      <c r="Y76" s="11"/>
      <c r="Z76" s="11"/>
      <c r="AA76" s="11"/>
    </row>
    <row r="77" spans="1:14" ht="11.25" customHeight="1">
      <c r="A77" s="145" t="s">
        <v>62</v>
      </c>
      <c r="B77" s="172">
        <v>193490.17</v>
      </c>
      <c r="C77" s="164">
        <v>205845.98</v>
      </c>
      <c r="D77" s="165">
        <v>-6.002453873522342</v>
      </c>
      <c r="E77" s="166">
        <v>-6.002453873522342</v>
      </c>
      <c r="F77" s="172">
        <v>145543.83</v>
      </c>
      <c r="G77" s="172">
        <v>156777.07</v>
      </c>
      <c r="H77" s="165">
        <v>-7.165103927506749</v>
      </c>
      <c r="I77" s="166">
        <v>-7.165103927506749</v>
      </c>
      <c r="J77" s="172">
        <v>47946.34</v>
      </c>
      <c r="K77" s="172">
        <v>49068.91</v>
      </c>
      <c r="L77" s="165">
        <v>-2.287741871584288</v>
      </c>
      <c r="M77" s="166">
        <v>-2.287741871584288</v>
      </c>
      <c r="N77" s="6"/>
    </row>
    <row r="78" spans="1:27" ht="11.25" customHeight="1">
      <c r="A78" s="145" t="s">
        <v>63</v>
      </c>
      <c r="B78" s="172">
        <v>35663.629999999925</v>
      </c>
      <c r="C78" s="164">
        <v>36115.169999999925</v>
      </c>
      <c r="D78" s="165">
        <v>-1.2502779302991058</v>
      </c>
      <c r="E78" s="166">
        <v>-1.2502779302991058</v>
      </c>
      <c r="F78" s="172">
        <v>21337.729999999923</v>
      </c>
      <c r="G78" s="172">
        <v>21069.919999999925</v>
      </c>
      <c r="H78" s="165">
        <v>1.271053710692783</v>
      </c>
      <c r="I78" s="166">
        <v>1.271053710692783</v>
      </c>
      <c r="J78" s="172">
        <v>14325.9</v>
      </c>
      <c r="K78" s="172">
        <v>15045.25</v>
      </c>
      <c r="L78" s="165">
        <v>-4.781243249530576</v>
      </c>
      <c r="M78" s="166">
        <v>-4.781243249530576</v>
      </c>
      <c r="N78" s="6"/>
      <c r="O78" s="4"/>
      <c r="P78" s="4"/>
      <c r="Q78" s="4"/>
      <c r="R78" s="4"/>
      <c r="S78" s="4"/>
      <c r="T78" s="4"/>
      <c r="U78" s="4"/>
      <c r="V78" s="4"/>
      <c r="W78" s="4"/>
      <c r="X78" s="4"/>
      <c r="Y78" s="4"/>
      <c r="Z78" s="4"/>
      <c r="AA78" s="4"/>
    </row>
    <row r="79" spans="1:27" s="11" customFormat="1" ht="14.25" customHeight="1">
      <c r="A79" s="167" t="s">
        <v>64</v>
      </c>
      <c r="B79" s="172">
        <v>2828512.09</v>
      </c>
      <c r="C79" s="164">
        <v>2845122.85</v>
      </c>
      <c r="D79" s="165">
        <v>-0.5838327859902392</v>
      </c>
      <c r="E79" s="166">
        <v>-0.5838327859902392</v>
      </c>
      <c r="F79" s="172">
        <v>1855893.66</v>
      </c>
      <c r="G79" s="172">
        <v>1869039.55</v>
      </c>
      <c r="H79" s="165">
        <v>-0.703350017392637</v>
      </c>
      <c r="I79" s="166">
        <v>-0.703350017392637</v>
      </c>
      <c r="J79" s="172">
        <v>972618.43</v>
      </c>
      <c r="K79" s="172">
        <v>976083.3</v>
      </c>
      <c r="L79" s="165">
        <v>-0.35497687543676193</v>
      </c>
      <c r="M79" s="166">
        <v>-0.35497687543676193</v>
      </c>
      <c r="N79" s="6"/>
      <c r="O79" s="1"/>
      <c r="P79" s="1"/>
      <c r="Q79" s="1"/>
      <c r="R79" s="1"/>
      <c r="S79" s="1"/>
      <c r="T79" s="1"/>
      <c r="U79" s="1"/>
      <c r="V79" s="1"/>
      <c r="W79" s="1"/>
      <c r="X79" s="1"/>
      <c r="Y79" s="1"/>
      <c r="Z79" s="1"/>
      <c r="AA79" s="1"/>
    </row>
    <row r="80" spans="1:13" ht="11.25">
      <c r="A80" s="141" t="s">
        <v>236</v>
      </c>
      <c r="B80" s="173"/>
      <c r="C80" s="141"/>
      <c r="D80" s="141"/>
      <c r="E80" s="141"/>
      <c r="F80" s="174"/>
      <c r="G80" s="141"/>
      <c r="H80" s="141"/>
      <c r="I80" s="141"/>
      <c r="J80" s="141"/>
      <c r="K80" s="141"/>
      <c r="L80" s="141"/>
      <c r="M80" s="141"/>
    </row>
    <row r="81" spans="1:27" s="4" customFormat="1" ht="21" customHeight="1">
      <c r="A81" s="185" t="s">
        <v>251</v>
      </c>
      <c r="B81" s="145"/>
      <c r="C81" s="145"/>
      <c r="D81" s="145"/>
      <c r="E81" s="145"/>
      <c r="F81" s="145"/>
      <c r="G81" s="175"/>
      <c r="H81" s="145"/>
      <c r="I81" s="145"/>
      <c r="J81" s="163"/>
      <c r="K81" s="163"/>
      <c r="L81" s="163"/>
      <c r="M81" s="163"/>
      <c r="O81" s="1"/>
      <c r="P81" s="1"/>
      <c r="Q81" s="1"/>
      <c r="R81" s="1"/>
      <c r="S81" s="1"/>
      <c r="T81" s="1"/>
      <c r="U81" s="1"/>
      <c r="V81" s="1"/>
      <c r="W81" s="1"/>
      <c r="X81" s="1"/>
      <c r="Y81" s="1"/>
      <c r="Z81" s="1"/>
      <c r="AA81" s="1"/>
    </row>
    <row r="82" spans="1:13" ht="9" customHeight="1">
      <c r="A82" s="2" t="s">
        <v>219</v>
      </c>
      <c r="B82" s="2"/>
      <c r="C82" s="2"/>
      <c r="D82" s="2"/>
      <c r="E82" s="2"/>
      <c r="F82" s="2"/>
      <c r="G82" s="2"/>
      <c r="H82" s="2"/>
      <c r="I82" s="2"/>
      <c r="J82" s="4"/>
      <c r="K82" s="4"/>
      <c r="L82" s="4"/>
      <c r="M82" s="4"/>
    </row>
    <row r="84" ht="11.25">
      <c r="B84" s="13"/>
    </row>
    <row r="85" ht="11.25">
      <c r="B85" s="3"/>
    </row>
    <row r="87" ht="11.25">
      <c r="A87" s="14"/>
    </row>
  </sheetData>
  <sheetProtection/>
  <mergeCells count="1">
    <mergeCell ref="A65:M65"/>
  </mergeCells>
  <hyperlinks>
    <hyperlink ref="O2" r:id="rId1" display="https://www.destatis.de/DE/Publikationen/Thematisch/LandForstwirtschaft/Bodennutzung/LandwirtschaftlicheNutzflaeche2030312127005.xls?__blob=publicationFile"/>
    <hyperlink ref="O16" r:id="rId2" display="https://www.destatis.de/DE/Publikationen/Thematisch/LandForstwirtschaft/ThemaLandForstwirtschaft.html"/>
  </hyperlinks>
  <printOptions horizontalCentered="1" verticalCentered="1"/>
  <pageMargins left="0.6692913385826772" right="0.5511811023622047" top="0.37" bottom="0.41" header="0.22" footer="0.21"/>
  <pageSetup fitToHeight="1" fitToWidth="1" horizontalDpi="300" verticalDpi="300" orientation="portrait" paperSize="9" scale="91" r:id="rId3"/>
  <headerFooter alignWithMargins="0">
    <oddHeader>&amp;CStatistische Berichte Niedersachsen, Heft "Anbau und Ernte 2012"
</oddHeader>
    <oddFooter>&amp;L&amp;8 LSKN 2012; Keckl; Tel.: 0511 9898 3441&amp;R&amp;8Datei: &amp;F; Blatt: &amp;A;  Datum: &amp;D; &amp;T Uhr</oddFooter>
  </headerFooter>
</worksheet>
</file>

<file path=xl/worksheets/sheet3.xml><?xml version="1.0" encoding="utf-8"?>
<worksheet xmlns="http://schemas.openxmlformats.org/spreadsheetml/2006/main" xmlns:r="http://schemas.openxmlformats.org/officeDocument/2006/relationships">
  <dimension ref="A1:T60"/>
  <sheetViews>
    <sheetView zoomScalePageLayoutView="0" workbookViewId="0" topLeftCell="A1">
      <selection activeCell="A53" sqref="A53"/>
    </sheetView>
  </sheetViews>
  <sheetFormatPr defaultColWidth="11.421875" defaultRowHeight="12.75"/>
  <cols>
    <col min="1" max="1" width="16.57421875" style="128" customWidth="1"/>
    <col min="2" max="2" width="10.421875" style="128" customWidth="1"/>
    <col min="3" max="3" width="6.421875" style="128" customWidth="1"/>
    <col min="4" max="4" width="7.421875" style="128" customWidth="1"/>
    <col min="5" max="5" width="7.7109375" style="128" customWidth="1"/>
    <col min="6" max="11" width="6.57421875" style="128" customWidth="1"/>
    <col min="12" max="12" width="8.421875" style="128" customWidth="1"/>
    <col min="13" max="14" width="7.8515625" style="128" customWidth="1"/>
    <col min="15" max="15" width="9.8515625" style="128" customWidth="1"/>
    <col min="16" max="16" width="12.421875" style="128" customWidth="1"/>
    <col min="17" max="17" width="11.421875" style="128" customWidth="1"/>
    <col min="18" max="18" width="18.140625" style="128" customWidth="1"/>
    <col min="19" max="16384" width="11.421875" style="128" customWidth="1"/>
  </cols>
  <sheetData>
    <row r="1" ht="14.25" customHeight="1">
      <c r="A1" s="15" t="s">
        <v>310</v>
      </c>
    </row>
    <row r="2" spans="2:16" ht="12" thickBot="1">
      <c r="B2" s="203"/>
      <c r="C2" s="203"/>
      <c r="D2" s="203"/>
      <c r="E2" s="207"/>
      <c r="F2" s="206"/>
      <c r="G2" s="206"/>
      <c r="H2" s="206"/>
      <c r="I2" s="205"/>
      <c r="J2" s="205"/>
      <c r="K2" s="205"/>
      <c r="L2" s="207"/>
      <c r="M2" s="203"/>
      <c r="N2" s="203"/>
      <c r="O2" s="207"/>
      <c r="P2" s="205"/>
    </row>
    <row r="3" spans="1:18" ht="12" thickBot="1">
      <c r="A3" s="187"/>
      <c r="B3" s="357" t="s">
        <v>391</v>
      </c>
      <c r="C3" s="360" t="s">
        <v>261</v>
      </c>
      <c r="D3" s="361"/>
      <c r="E3" s="362"/>
      <c r="F3" s="363" t="s">
        <v>262</v>
      </c>
      <c r="G3" s="364"/>
      <c r="H3" s="364"/>
      <c r="I3" s="364"/>
      <c r="J3" s="364"/>
      <c r="K3" s="364"/>
      <c r="L3" s="364"/>
      <c r="M3" s="364"/>
      <c r="N3" s="365"/>
      <c r="O3" s="360" t="s">
        <v>263</v>
      </c>
      <c r="P3" s="361"/>
      <c r="Q3" s="361"/>
      <c r="R3" s="188" t="s">
        <v>386</v>
      </c>
    </row>
    <row r="4" spans="1:18" ht="11.25">
      <c r="A4" s="128" t="s">
        <v>264</v>
      </c>
      <c r="B4" s="358"/>
      <c r="C4" s="189"/>
      <c r="D4" s="190"/>
      <c r="E4" s="191" t="s">
        <v>0</v>
      </c>
      <c r="F4" s="222" t="s">
        <v>265</v>
      </c>
      <c r="G4" s="192" t="s">
        <v>266</v>
      </c>
      <c r="H4" s="192" t="s">
        <v>267</v>
      </c>
      <c r="I4" s="192" t="s">
        <v>268</v>
      </c>
      <c r="J4" s="192" t="s">
        <v>268</v>
      </c>
      <c r="K4" s="192" t="s">
        <v>268</v>
      </c>
      <c r="L4" s="192" t="s">
        <v>268</v>
      </c>
      <c r="M4" s="192" t="s">
        <v>268</v>
      </c>
      <c r="N4" s="192" t="s">
        <v>0</v>
      </c>
      <c r="O4" s="223" t="s">
        <v>269</v>
      </c>
      <c r="P4" s="192" t="s">
        <v>269</v>
      </c>
      <c r="Q4" s="193" t="s">
        <v>0</v>
      </c>
      <c r="R4" s="194" t="s">
        <v>270</v>
      </c>
    </row>
    <row r="5" spans="1:18" ht="12" thickBot="1">
      <c r="A5" s="128" t="s">
        <v>271</v>
      </c>
      <c r="B5" s="359"/>
      <c r="C5" s="189">
        <v>2007</v>
      </c>
      <c r="D5" s="192" t="s">
        <v>272</v>
      </c>
      <c r="E5" s="193" t="s">
        <v>273</v>
      </c>
      <c r="F5" s="222">
        <v>2012</v>
      </c>
      <c r="G5" s="192" t="s">
        <v>274</v>
      </c>
      <c r="H5" s="224">
        <v>41470</v>
      </c>
      <c r="I5" s="192">
        <v>2011</v>
      </c>
      <c r="J5" s="192">
        <v>2010</v>
      </c>
      <c r="K5" s="192">
        <v>2009</v>
      </c>
      <c r="L5" s="192">
        <v>2008</v>
      </c>
      <c r="M5" s="192">
        <v>2007</v>
      </c>
      <c r="N5" s="195" t="s">
        <v>252</v>
      </c>
      <c r="O5" s="189" t="s">
        <v>275</v>
      </c>
      <c r="P5" s="192" t="s">
        <v>276</v>
      </c>
      <c r="Q5" s="195" t="s">
        <v>252</v>
      </c>
      <c r="R5" s="196" t="s">
        <v>277</v>
      </c>
    </row>
    <row r="6" spans="1:18" ht="12" thickBot="1">
      <c r="A6" s="197"/>
      <c r="B6" s="198" t="s">
        <v>278</v>
      </c>
      <c r="C6" s="199" t="s">
        <v>2</v>
      </c>
      <c r="D6" s="200" t="s">
        <v>2</v>
      </c>
      <c r="E6" s="201" t="s">
        <v>1</v>
      </c>
      <c r="F6" s="198"/>
      <c r="G6" s="199" t="s">
        <v>27</v>
      </c>
      <c r="H6" s="200" t="s">
        <v>27</v>
      </c>
      <c r="I6" s="200" t="s">
        <v>27</v>
      </c>
      <c r="J6" s="200" t="s">
        <v>27</v>
      </c>
      <c r="K6" s="200" t="s">
        <v>27</v>
      </c>
      <c r="L6" s="200" t="s">
        <v>27</v>
      </c>
      <c r="M6" s="200" t="s">
        <v>27</v>
      </c>
      <c r="N6" s="200" t="s">
        <v>1</v>
      </c>
      <c r="O6" s="200" t="s">
        <v>279</v>
      </c>
      <c r="P6" s="200" t="s">
        <v>279</v>
      </c>
      <c r="Q6" s="201" t="s">
        <v>1</v>
      </c>
      <c r="R6" s="198" t="s">
        <v>280</v>
      </c>
    </row>
    <row r="8" spans="1:20" ht="11.25">
      <c r="A8" s="128" t="s">
        <v>281</v>
      </c>
      <c r="B8" s="225">
        <v>601</v>
      </c>
      <c r="C8" s="203">
        <v>7737</v>
      </c>
      <c r="D8" s="347">
        <v>8163</v>
      </c>
      <c r="E8" s="228">
        <v>0.055</v>
      </c>
      <c r="F8" s="348">
        <v>336</v>
      </c>
      <c r="G8" s="205">
        <v>312.9</v>
      </c>
      <c r="H8" s="205">
        <v>300.7</v>
      </c>
      <c r="I8" s="205">
        <v>307</v>
      </c>
      <c r="J8" s="205">
        <v>297.3</v>
      </c>
      <c r="K8" s="205">
        <v>388.7</v>
      </c>
      <c r="L8" s="205">
        <v>340.4</v>
      </c>
      <c r="M8" s="205">
        <v>383.2</v>
      </c>
      <c r="N8" s="228">
        <v>0.094</v>
      </c>
      <c r="O8" s="347">
        <v>2742606</v>
      </c>
      <c r="P8" s="203">
        <v>2382255</v>
      </c>
      <c r="Q8" s="228">
        <v>0.151</v>
      </c>
      <c r="R8" s="202" t="s">
        <v>282</v>
      </c>
      <c r="T8" s="227"/>
    </row>
    <row r="9" spans="1:20" ht="11.25">
      <c r="A9" s="128" t="s">
        <v>283</v>
      </c>
      <c r="B9" s="205"/>
      <c r="C9" s="203"/>
      <c r="D9" s="203"/>
      <c r="E9" s="204"/>
      <c r="G9" s="202"/>
      <c r="H9" s="202"/>
      <c r="I9" s="202"/>
      <c r="J9" s="202"/>
      <c r="K9" s="202"/>
      <c r="L9" s="202"/>
      <c r="M9" s="202"/>
      <c r="N9" s="204"/>
      <c r="O9" s="203"/>
      <c r="P9" s="203"/>
      <c r="Q9" s="228"/>
      <c r="T9" s="204"/>
    </row>
    <row r="10" spans="1:20" ht="11.25">
      <c r="A10" s="128" t="s">
        <v>284</v>
      </c>
      <c r="B10" s="205">
        <v>528</v>
      </c>
      <c r="C10" s="203">
        <v>2192</v>
      </c>
      <c r="D10" s="203">
        <v>2369</v>
      </c>
      <c r="E10" s="228">
        <v>0.081</v>
      </c>
      <c r="F10" s="205">
        <v>313.5</v>
      </c>
      <c r="G10" s="205">
        <v>282</v>
      </c>
      <c r="H10" s="205">
        <v>277.8</v>
      </c>
      <c r="I10" s="205">
        <v>293</v>
      </c>
      <c r="J10" s="205">
        <v>271.4</v>
      </c>
      <c r="K10" s="205">
        <v>387.6</v>
      </c>
      <c r="L10" s="205">
        <v>274.5</v>
      </c>
      <c r="M10" s="205">
        <v>388.6</v>
      </c>
      <c r="N10" s="228">
        <v>0.07</v>
      </c>
      <c r="O10" s="203">
        <v>742689</v>
      </c>
      <c r="P10" s="203">
        <v>655434</v>
      </c>
      <c r="Q10" s="228">
        <v>0.133</v>
      </c>
      <c r="R10" s="205">
        <v>149</v>
      </c>
      <c r="T10" s="227"/>
    </row>
    <row r="11" spans="1:20" ht="11.25">
      <c r="A11" s="128" t="s">
        <v>285</v>
      </c>
      <c r="B11" s="205">
        <v>428</v>
      </c>
      <c r="C11" s="203">
        <v>1327</v>
      </c>
      <c r="D11" s="203">
        <v>1308</v>
      </c>
      <c r="E11" s="227">
        <v>-0.015</v>
      </c>
      <c r="F11" s="205">
        <v>397.1</v>
      </c>
      <c r="G11" s="205">
        <v>377</v>
      </c>
      <c r="H11" s="205">
        <v>353.6</v>
      </c>
      <c r="I11" s="205">
        <v>377.6</v>
      </c>
      <c r="J11" s="205">
        <v>369.1</v>
      </c>
      <c r="K11" s="205">
        <v>473.5</v>
      </c>
      <c r="L11" s="205">
        <v>447.2</v>
      </c>
      <c r="M11" s="205">
        <v>461.3</v>
      </c>
      <c r="N11" s="228">
        <v>0.052</v>
      </c>
      <c r="O11" s="203">
        <v>519306</v>
      </c>
      <c r="P11" s="203">
        <v>490546</v>
      </c>
      <c r="Q11" s="228">
        <v>0.059</v>
      </c>
      <c r="R11" s="205">
        <v>115</v>
      </c>
      <c r="T11" s="227"/>
    </row>
    <row r="12" spans="1:20" ht="11.25">
      <c r="A12" s="128" t="s">
        <v>286</v>
      </c>
      <c r="B12" s="205">
        <v>319</v>
      </c>
      <c r="C12" s="205">
        <v>394</v>
      </c>
      <c r="D12" s="205">
        <v>773</v>
      </c>
      <c r="E12" s="204">
        <v>0.963</v>
      </c>
      <c r="F12" s="205">
        <v>348.8</v>
      </c>
      <c r="G12" s="205">
        <v>338</v>
      </c>
      <c r="H12" s="205">
        <v>318</v>
      </c>
      <c r="I12" s="205">
        <v>308</v>
      </c>
      <c r="J12" s="205">
        <v>337</v>
      </c>
      <c r="K12" s="205">
        <v>410.2</v>
      </c>
      <c r="L12" s="205">
        <v>348.2</v>
      </c>
      <c r="M12" s="205">
        <v>354.8</v>
      </c>
      <c r="N12" s="204">
        <v>0.132</v>
      </c>
      <c r="O12" s="203">
        <v>269741</v>
      </c>
      <c r="P12" s="203">
        <v>227112</v>
      </c>
      <c r="Q12" s="204">
        <v>0.188</v>
      </c>
      <c r="R12" s="205">
        <v>62</v>
      </c>
      <c r="T12" s="204"/>
    </row>
    <row r="13" spans="1:20" ht="11.25">
      <c r="A13" s="128" t="s">
        <v>287</v>
      </c>
      <c r="B13" s="205">
        <v>376</v>
      </c>
      <c r="C13" s="205">
        <v>385</v>
      </c>
      <c r="D13" s="205">
        <v>721</v>
      </c>
      <c r="E13" s="204">
        <v>0.873</v>
      </c>
      <c r="F13" s="205">
        <v>333.7</v>
      </c>
      <c r="G13" s="205">
        <v>326.1</v>
      </c>
      <c r="H13" s="205">
        <v>278.6</v>
      </c>
      <c r="I13" s="205">
        <v>282.2</v>
      </c>
      <c r="J13" s="205">
        <v>253.5</v>
      </c>
      <c r="K13" s="205">
        <v>371.6</v>
      </c>
      <c r="L13" s="205">
        <v>302.5</v>
      </c>
      <c r="M13" s="205">
        <v>351.1</v>
      </c>
      <c r="N13" s="204">
        <v>0.182</v>
      </c>
      <c r="O13" s="203">
        <v>240742</v>
      </c>
      <c r="P13" s="203">
        <v>182793</v>
      </c>
      <c r="Q13" s="204">
        <v>0.317</v>
      </c>
      <c r="R13" s="205">
        <v>85</v>
      </c>
      <c r="T13" s="204"/>
    </row>
    <row r="14" spans="1:20" ht="11.25">
      <c r="A14" s="128" t="s">
        <v>288</v>
      </c>
      <c r="B14" s="205">
        <v>361</v>
      </c>
      <c r="C14" s="205">
        <v>679</v>
      </c>
      <c r="D14" s="205">
        <v>502</v>
      </c>
      <c r="E14" s="227">
        <v>-0.261</v>
      </c>
      <c r="F14" s="205">
        <v>361.5</v>
      </c>
      <c r="G14" s="205">
        <v>319.4</v>
      </c>
      <c r="H14" s="205">
        <v>329.1</v>
      </c>
      <c r="I14" s="205">
        <v>326.2</v>
      </c>
      <c r="J14" s="205">
        <v>315.2</v>
      </c>
      <c r="K14" s="205">
        <v>418</v>
      </c>
      <c r="L14" s="205">
        <v>402.3</v>
      </c>
      <c r="M14" s="205">
        <v>397.5</v>
      </c>
      <c r="N14" s="228">
        <v>0.108</v>
      </c>
      <c r="O14" s="203">
        <v>181475</v>
      </c>
      <c r="P14" s="203">
        <v>206724</v>
      </c>
      <c r="Q14" s="227">
        <v>-0.122</v>
      </c>
      <c r="R14" s="205">
        <v>83</v>
      </c>
      <c r="T14" s="227"/>
    </row>
    <row r="15" spans="1:20" ht="11.25">
      <c r="A15" s="128" t="s">
        <v>289</v>
      </c>
      <c r="B15" s="205">
        <v>337</v>
      </c>
      <c r="C15" s="205">
        <v>648</v>
      </c>
      <c r="D15" s="205">
        <v>449</v>
      </c>
      <c r="E15" s="227">
        <v>-0.307</v>
      </c>
      <c r="F15" s="205">
        <v>277.9</v>
      </c>
      <c r="G15" s="205">
        <v>295.4</v>
      </c>
      <c r="H15" s="205">
        <v>285.6</v>
      </c>
      <c r="I15" s="205">
        <v>319</v>
      </c>
      <c r="J15" s="205">
        <v>287.7</v>
      </c>
      <c r="K15" s="205">
        <v>369.4</v>
      </c>
      <c r="L15" s="205">
        <v>357</v>
      </c>
      <c r="M15" s="205">
        <v>316.5</v>
      </c>
      <c r="N15" s="227">
        <v>-0.129</v>
      </c>
      <c r="O15" s="203">
        <v>124728</v>
      </c>
      <c r="P15" s="203">
        <v>178660</v>
      </c>
      <c r="Q15" s="227">
        <v>-0.302</v>
      </c>
      <c r="R15" s="205">
        <v>93</v>
      </c>
      <c r="T15" s="227"/>
    </row>
    <row r="16" spans="1:20" ht="11.25">
      <c r="A16" s="128" t="s">
        <v>290</v>
      </c>
      <c r="B16" s="205">
        <v>308</v>
      </c>
      <c r="C16" s="205">
        <v>329</v>
      </c>
      <c r="D16" s="205">
        <v>328</v>
      </c>
      <c r="E16" s="227">
        <v>-0.002</v>
      </c>
      <c r="F16" s="205">
        <v>325.4</v>
      </c>
      <c r="G16" s="205">
        <v>328.9</v>
      </c>
      <c r="H16" s="205">
        <v>293.2</v>
      </c>
      <c r="I16" s="205">
        <v>249.7</v>
      </c>
      <c r="J16" s="205">
        <v>264.6</v>
      </c>
      <c r="K16" s="205">
        <v>295.3</v>
      </c>
      <c r="L16" s="205">
        <v>309.3</v>
      </c>
      <c r="M16" s="205">
        <v>357.8</v>
      </c>
      <c r="N16" s="228">
        <v>0.303</v>
      </c>
      <c r="O16" s="203">
        <v>106747</v>
      </c>
      <c r="P16" s="203">
        <v>80034</v>
      </c>
      <c r="Q16" s="228">
        <v>0.334</v>
      </c>
      <c r="R16" s="205">
        <v>33</v>
      </c>
      <c r="T16" s="227"/>
    </row>
    <row r="17" spans="1:20" ht="11.25">
      <c r="A17" s="128" t="s">
        <v>291</v>
      </c>
      <c r="B17" s="205">
        <v>166</v>
      </c>
      <c r="C17" s="205">
        <v>216</v>
      </c>
      <c r="D17" s="205">
        <v>183</v>
      </c>
      <c r="E17" s="227">
        <v>-0.153</v>
      </c>
      <c r="F17" s="205">
        <v>317.6</v>
      </c>
      <c r="G17" s="205">
        <v>296.4</v>
      </c>
      <c r="H17" s="205">
        <v>280.6</v>
      </c>
      <c r="I17" s="205">
        <v>197.6</v>
      </c>
      <c r="J17" s="205">
        <v>264.4</v>
      </c>
      <c r="K17" s="205">
        <v>290.5</v>
      </c>
      <c r="L17" s="205">
        <v>323.5</v>
      </c>
      <c r="M17" s="205">
        <v>335.7</v>
      </c>
      <c r="N17" s="228">
        <v>0.607</v>
      </c>
      <c r="O17" s="203">
        <v>58201</v>
      </c>
      <c r="P17" s="203">
        <v>40535</v>
      </c>
      <c r="Q17" s="228">
        <v>0.436</v>
      </c>
      <c r="R17" s="205">
        <v>60</v>
      </c>
      <c r="T17" s="227"/>
    </row>
    <row r="18" spans="1:20" ht="11.25">
      <c r="A18" s="128" t="s">
        <v>292</v>
      </c>
      <c r="B18" s="205">
        <v>203</v>
      </c>
      <c r="C18" s="205">
        <v>292</v>
      </c>
      <c r="D18" s="205">
        <v>179</v>
      </c>
      <c r="E18" s="227">
        <v>-0.387</v>
      </c>
      <c r="F18" s="205">
        <v>408.4</v>
      </c>
      <c r="G18" s="205">
        <v>363.1</v>
      </c>
      <c r="H18" s="205">
        <v>362</v>
      </c>
      <c r="I18" s="205">
        <v>363.6</v>
      </c>
      <c r="J18" s="205">
        <v>346.8</v>
      </c>
      <c r="K18" s="205">
        <v>422.8</v>
      </c>
      <c r="L18" s="205">
        <v>479.3</v>
      </c>
      <c r="M18" s="205">
        <v>457.8</v>
      </c>
      <c r="N18" s="228">
        <v>0.123</v>
      </c>
      <c r="O18" s="203">
        <v>73152</v>
      </c>
      <c r="P18" s="203">
        <v>97270</v>
      </c>
      <c r="Q18" s="227">
        <v>-0.248</v>
      </c>
      <c r="R18" s="205">
        <v>45</v>
      </c>
      <c r="T18" s="227"/>
    </row>
    <row r="19" spans="1:20" ht="11.25">
      <c r="A19" s="128" t="s">
        <v>293</v>
      </c>
      <c r="B19" s="205">
        <v>72</v>
      </c>
      <c r="C19" s="205">
        <v>46</v>
      </c>
      <c r="D19" s="205">
        <v>106</v>
      </c>
      <c r="E19" s="204">
        <v>1.315</v>
      </c>
      <c r="F19" s="205">
        <v>286.1</v>
      </c>
      <c r="G19" s="205">
        <v>214.5</v>
      </c>
      <c r="H19" s="205">
        <v>220.2</v>
      </c>
      <c r="I19" s="205">
        <v>234.6</v>
      </c>
      <c r="J19" s="205">
        <v>190.9</v>
      </c>
      <c r="K19" s="205">
        <v>250.1</v>
      </c>
      <c r="L19" s="205">
        <v>141.8</v>
      </c>
      <c r="M19" s="205">
        <v>97.2</v>
      </c>
      <c r="N19" s="204">
        <v>0.219</v>
      </c>
      <c r="O19" s="203">
        <v>30286</v>
      </c>
      <c r="P19" s="203">
        <v>18556</v>
      </c>
      <c r="Q19" s="204">
        <v>0.632</v>
      </c>
      <c r="R19" s="205">
        <v>15</v>
      </c>
      <c r="T19" s="204"/>
    </row>
    <row r="20" spans="1:20" ht="11.25">
      <c r="A20" s="128" t="s">
        <v>294</v>
      </c>
      <c r="B20" s="205">
        <v>199</v>
      </c>
      <c r="C20" s="205">
        <v>199</v>
      </c>
      <c r="D20" s="205">
        <v>95</v>
      </c>
      <c r="E20" s="227">
        <v>-0.522</v>
      </c>
      <c r="F20" s="205">
        <v>233.1</v>
      </c>
      <c r="G20" s="205">
        <v>223</v>
      </c>
      <c r="H20" s="205">
        <v>214</v>
      </c>
      <c r="I20" s="205">
        <v>263.2</v>
      </c>
      <c r="J20" s="205">
        <v>227.4</v>
      </c>
      <c r="K20" s="205">
        <v>276.4</v>
      </c>
      <c r="L20" s="205">
        <v>281.1</v>
      </c>
      <c r="M20" s="205">
        <v>284.5</v>
      </c>
      <c r="N20" s="227">
        <v>-0.114</v>
      </c>
      <c r="O20" s="203">
        <v>22190</v>
      </c>
      <c r="P20" s="203">
        <v>40509</v>
      </c>
      <c r="Q20" s="227">
        <v>-0.452</v>
      </c>
      <c r="R20" s="205">
        <v>33</v>
      </c>
      <c r="T20" s="227"/>
    </row>
    <row r="21" spans="1:20" ht="11.25">
      <c r="A21" s="128" t="s">
        <v>295</v>
      </c>
      <c r="B21" s="205">
        <v>148</v>
      </c>
      <c r="C21" s="205">
        <v>102</v>
      </c>
      <c r="D21" s="205">
        <v>94</v>
      </c>
      <c r="E21" s="227">
        <v>-0.076</v>
      </c>
      <c r="F21" s="205">
        <v>278.7</v>
      </c>
      <c r="G21" s="205">
        <v>283.1</v>
      </c>
      <c r="H21" s="205">
        <v>288.5</v>
      </c>
      <c r="I21" s="205">
        <v>266.6</v>
      </c>
      <c r="J21" s="205">
        <v>322.6</v>
      </c>
      <c r="K21" s="205">
        <v>327.3</v>
      </c>
      <c r="L21" s="205">
        <v>322.9</v>
      </c>
      <c r="M21" s="205">
        <v>337.5</v>
      </c>
      <c r="N21" s="228">
        <v>0.046</v>
      </c>
      <c r="O21" s="203">
        <v>26222</v>
      </c>
      <c r="P21" s="203">
        <v>25705</v>
      </c>
      <c r="Q21" s="228">
        <v>0.02</v>
      </c>
      <c r="R21" s="205">
        <v>29</v>
      </c>
      <c r="T21" s="227"/>
    </row>
    <row r="22" spans="1:20" ht="11.25">
      <c r="A22" s="128" t="s">
        <v>296</v>
      </c>
      <c r="B22" s="205">
        <v>95</v>
      </c>
      <c r="C22" s="205">
        <v>115</v>
      </c>
      <c r="D22" s="205">
        <v>82</v>
      </c>
      <c r="E22" s="227">
        <v>-0.289</v>
      </c>
      <c r="F22" s="205">
        <v>268.3</v>
      </c>
      <c r="G22" s="205">
        <v>287.9</v>
      </c>
      <c r="H22" s="205">
        <v>287.3</v>
      </c>
      <c r="I22" s="205">
        <v>261.3</v>
      </c>
      <c r="J22" s="205">
        <v>293.6</v>
      </c>
      <c r="K22" s="205">
        <v>340.5</v>
      </c>
      <c r="L22" s="205">
        <v>337.7</v>
      </c>
      <c r="M22" s="205">
        <v>455.5</v>
      </c>
      <c r="N22" s="228">
        <v>0.027</v>
      </c>
      <c r="O22" s="203">
        <v>21905</v>
      </c>
      <c r="P22" s="203">
        <v>25288</v>
      </c>
      <c r="Q22" s="227">
        <v>-0.134</v>
      </c>
      <c r="R22" s="205">
        <v>14</v>
      </c>
      <c r="T22" s="227"/>
    </row>
    <row r="23" spans="1:20" ht="11.25">
      <c r="A23" s="128" t="s">
        <v>297</v>
      </c>
      <c r="B23" s="205">
        <v>127</v>
      </c>
      <c r="C23" s="205">
        <v>67</v>
      </c>
      <c r="D23" s="205">
        <v>57</v>
      </c>
      <c r="E23" s="227">
        <v>-0.146</v>
      </c>
      <c r="F23" s="205">
        <v>381.8</v>
      </c>
      <c r="G23" s="205">
        <v>405.2</v>
      </c>
      <c r="H23" s="205">
        <v>343.5</v>
      </c>
      <c r="I23" s="205">
        <v>350.1</v>
      </c>
      <c r="J23" s="205">
        <v>316.5</v>
      </c>
      <c r="K23" s="205">
        <v>458.4</v>
      </c>
      <c r="L23" s="205">
        <v>423.9</v>
      </c>
      <c r="M23" s="205">
        <v>448</v>
      </c>
      <c r="N23" s="228">
        <v>0.091</v>
      </c>
      <c r="O23" s="203">
        <v>21937</v>
      </c>
      <c r="P23" s="203">
        <v>23714</v>
      </c>
      <c r="Q23" s="227">
        <v>-0.075</v>
      </c>
      <c r="R23" s="205">
        <v>24</v>
      </c>
      <c r="T23" s="227"/>
    </row>
    <row r="24" spans="1:20" ht="11.25">
      <c r="A24" s="128" t="s">
        <v>298</v>
      </c>
      <c r="B24" s="205">
        <v>47</v>
      </c>
      <c r="C24" s="205">
        <v>45</v>
      </c>
      <c r="D24" s="205">
        <v>53</v>
      </c>
      <c r="E24" s="204">
        <v>0.167</v>
      </c>
      <c r="F24" s="205">
        <v>263.3</v>
      </c>
      <c r="G24" s="205">
        <v>256.7</v>
      </c>
      <c r="H24" s="205">
        <v>267.7</v>
      </c>
      <c r="I24" s="205">
        <v>275.1</v>
      </c>
      <c r="J24" s="205">
        <v>298.4</v>
      </c>
      <c r="K24" s="205">
        <v>286.3</v>
      </c>
      <c r="L24" s="205">
        <v>167.8</v>
      </c>
      <c r="M24" s="205">
        <v>173</v>
      </c>
      <c r="N24" s="204">
        <v>-0.043</v>
      </c>
      <c r="O24" s="203">
        <v>13979</v>
      </c>
      <c r="P24" s="203">
        <v>15966</v>
      </c>
      <c r="Q24" s="204">
        <v>-0.124</v>
      </c>
      <c r="R24" s="205">
        <v>9</v>
      </c>
      <c r="T24" s="204"/>
    </row>
    <row r="25" spans="1:20" ht="11.25">
      <c r="A25" s="128" t="s">
        <v>299</v>
      </c>
      <c r="B25" s="205">
        <v>16</v>
      </c>
      <c r="C25" s="205">
        <v>16</v>
      </c>
      <c r="D25" s="205">
        <v>8</v>
      </c>
      <c r="E25" s="227">
        <v>-0.539</v>
      </c>
      <c r="F25" s="205">
        <v>292.2</v>
      </c>
      <c r="G25" s="205">
        <v>320.7</v>
      </c>
      <c r="H25" s="205">
        <v>228.6</v>
      </c>
      <c r="I25" s="205">
        <v>320.1</v>
      </c>
      <c r="J25" s="205">
        <v>248.4</v>
      </c>
      <c r="K25" s="205">
        <v>244.9</v>
      </c>
      <c r="L25" s="205">
        <v>213.3</v>
      </c>
      <c r="M25" s="205">
        <v>239.2</v>
      </c>
      <c r="N25" s="227">
        <v>-0.087</v>
      </c>
      <c r="O25" s="203">
        <v>2212</v>
      </c>
      <c r="P25" s="203">
        <v>3725</v>
      </c>
      <c r="Q25" s="227">
        <v>-0.406</v>
      </c>
      <c r="R25" s="205">
        <v>2</v>
      </c>
      <c r="T25" s="227"/>
    </row>
    <row r="26" spans="2:20" ht="11.25">
      <c r="B26" s="205"/>
      <c r="C26" s="205"/>
      <c r="D26" s="205"/>
      <c r="E26" s="204"/>
      <c r="G26" s="202"/>
      <c r="H26" s="202"/>
      <c r="I26" s="202"/>
      <c r="J26" s="202"/>
      <c r="K26" s="202"/>
      <c r="L26" s="202"/>
      <c r="M26" s="205"/>
      <c r="N26" s="204"/>
      <c r="O26" s="203"/>
      <c r="P26" s="203"/>
      <c r="Q26" s="204"/>
      <c r="T26" s="204"/>
    </row>
    <row r="27" spans="1:20" ht="11.25">
      <c r="A27" s="128" t="s">
        <v>300</v>
      </c>
      <c r="B27" s="205">
        <v>361</v>
      </c>
      <c r="C27" s="205">
        <v>537</v>
      </c>
      <c r="D27" s="205">
        <v>505</v>
      </c>
      <c r="E27" s="227">
        <v>-0.06</v>
      </c>
      <c r="F27" s="346">
        <v>57</v>
      </c>
      <c r="G27" s="205">
        <v>57</v>
      </c>
      <c r="H27" s="205">
        <v>56.6</v>
      </c>
      <c r="I27" s="205">
        <v>69.4</v>
      </c>
      <c r="J27" s="205">
        <v>80.6</v>
      </c>
      <c r="K27" s="205">
        <v>95.4</v>
      </c>
      <c r="L27" s="205">
        <v>50.4</v>
      </c>
      <c r="M27" s="205">
        <v>56.6</v>
      </c>
      <c r="N27" s="227">
        <v>-0.18</v>
      </c>
      <c r="O27" s="203">
        <v>28755</v>
      </c>
      <c r="P27" s="203">
        <v>36349</v>
      </c>
      <c r="Q27" s="227">
        <v>-0.209</v>
      </c>
      <c r="R27" s="205">
        <v>92</v>
      </c>
      <c r="T27" s="227"/>
    </row>
    <row r="28" spans="1:20" ht="11.25">
      <c r="A28" s="128" t="s">
        <v>301</v>
      </c>
      <c r="B28" s="205">
        <v>88</v>
      </c>
      <c r="C28" s="205">
        <v>55</v>
      </c>
      <c r="D28" s="205">
        <v>29</v>
      </c>
      <c r="E28" s="227">
        <v>-0.474</v>
      </c>
      <c r="F28" s="346">
        <v>46.1</v>
      </c>
      <c r="G28" s="205">
        <v>46.1</v>
      </c>
      <c r="H28" s="205">
        <v>45.5</v>
      </c>
      <c r="I28" s="205">
        <v>48.1</v>
      </c>
      <c r="J28" s="205">
        <v>55.3</v>
      </c>
      <c r="K28" s="205">
        <v>99.5</v>
      </c>
      <c r="L28" s="205">
        <v>34.3</v>
      </c>
      <c r="M28" s="205">
        <v>71.9</v>
      </c>
      <c r="N28" s="227">
        <v>-0.042</v>
      </c>
      <c r="O28" s="203">
        <v>1340</v>
      </c>
      <c r="P28" s="203">
        <v>2039</v>
      </c>
      <c r="Q28" s="227">
        <v>-0.343</v>
      </c>
      <c r="R28" s="205">
        <v>26</v>
      </c>
      <c r="T28" s="227"/>
    </row>
    <row r="29" spans="1:20" ht="11.25">
      <c r="A29" s="128" t="s">
        <v>302</v>
      </c>
      <c r="B29" s="205">
        <v>265</v>
      </c>
      <c r="C29" s="205">
        <v>278</v>
      </c>
      <c r="D29" s="205">
        <v>248</v>
      </c>
      <c r="E29" s="227">
        <v>-0.108</v>
      </c>
      <c r="F29" s="346">
        <v>153.1</v>
      </c>
      <c r="G29" s="205" t="s">
        <v>303</v>
      </c>
      <c r="H29" s="205">
        <v>153.4</v>
      </c>
      <c r="I29" s="205">
        <v>188.1</v>
      </c>
      <c r="J29" s="205">
        <v>118.2</v>
      </c>
      <c r="K29" s="205">
        <v>165.6</v>
      </c>
      <c r="L29" s="205">
        <v>83.4</v>
      </c>
      <c r="M29" s="205">
        <v>186.6</v>
      </c>
      <c r="N29" s="227">
        <v>-0.186</v>
      </c>
      <c r="O29" s="203">
        <v>38023</v>
      </c>
      <c r="P29" s="203">
        <v>51209</v>
      </c>
      <c r="Q29" s="227">
        <v>-0.258</v>
      </c>
      <c r="R29" s="205">
        <v>77</v>
      </c>
      <c r="T29" s="227"/>
    </row>
    <row r="30" spans="1:20" ht="11.25">
      <c r="A30" s="128" t="s">
        <v>304</v>
      </c>
      <c r="B30" s="205">
        <v>17</v>
      </c>
      <c r="C30" s="205">
        <v>1</v>
      </c>
      <c r="D30" s="205">
        <v>1</v>
      </c>
      <c r="E30" s="228">
        <v>0.189</v>
      </c>
      <c r="F30" s="346">
        <v>55.6</v>
      </c>
      <c r="G30" s="205" t="s">
        <v>303</v>
      </c>
      <c r="H30" s="205">
        <v>60.7</v>
      </c>
      <c r="I30" s="205">
        <v>145.7</v>
      </c>
      <c r="J30" s="205">
        <v>56.7</v>
      </c>
      <c r="K30" s="205">
        <v>110.6</v>
      </c>
      <c r="L30" s="205">
        <v>101.9</v>
      </c>
      <c r="M30" s="205">
        <v>92.8</v>
      </c>
      <c r="N30" s="227">
        <v>-0.618</v>
      </c>
      <c r="O30" s="203">
        <v>81</v>
      </c>
      <c r="P30" s="203">
        <v>171</v>
      </c>
      <c r="Q30" s="227">
        <v>-0.528</v>
      </c>
      <c r="R30" s="205">
        <v>7</v>
      </c>
      <c r="T30" s="227"/>
    </row>
    <row r="31" spans="1:20" ht="11.25">
      <c r="A31" s="128" t="s">
        <v>305</v>
      </c>
      <c r="B31" s="205">
        <v>289</v>
      </c>
      <c r="C31" s="205">
        <v>312</v>
      </c>
      <c r="D31" s="205">
        <v>311</v>
      </c>
      <c r="E31" s="227">
        <v>-0.004</v>
      </c>
      <c r="F31" s="346">
        <v>193.3</v>
      </c>
      <c r="G31" s="205">
        <v>167.5</v>
      </c>
      <c r="H31" s="205" t="s">
        <v>306</v>
      </c>
      <c r="I31" s="205">
        <v>266.4</v>
      </c>
      <c r="J31" s="205">
        <v>224.3</v>
      </c>
      <c r="K31" s="205">
        <v>287.9</v>
      </c>
      <c r="L31" s="205">
        <v>237.2</v>
      </c>
      <c r="M31" s="205">
        <v>266.2</v>
      </c>
      <c r="N31" s="227">
        <v>-0.274</v>
      </c>
      <c r="O31" s="203">
        <v>60065</v>
      </c>
      <c r="P31" s="203">
        <v>80301</v>
      </c>
      <c r="Q31" s="227">
        <v>-0.252</v>
      </c>
      <c r="R31" s="205">
        <v>59</v>
      </c>
      <c r="T31" s="227"/>
    </row>
    <row r="32" spans="1:18" ht="3.75" customHeight="1">
      <c r="A32" s="226"/>
      <c r="B32"/>
      <c r="C32"/>
      <c r="D32"/>
      <c r="E32"/>
      <c r="F32"/>
      <c r="G32"/>
      <c r="H32"/>
      <c r="I32"/>
      <c r="J32"/>
      <c r="K32"/>
      <c r="L32"/>
      <c r="M32"/>
      <c r="N32"/>
      <c r="O32"/>
      <c r="P32"/>
      <c r="Q32"/>
      <c r="R32"/>
    </row>
    <row r="33" spans="1:18" ht="11.25">
      <c r="A33" s="128" t="s">
        <v>381</v>
      </c>
      <c r="B33" s="203">
        <v>90</v>
      </c>
      <c r="C33" s="203">
        <v>232</v>
      </c>
      <c r="D33" s="203">
        <f>32.24+70.08</f>
        <v>102.32</v>
      </c>
      <c r="E33" s="339">
        <f>D33/C33-1</f>
        <v>-0.5589655172413793</v>
      </c>
      <c r="F33" s="346">
        <f>O33/D33</f>
        <v>36.747458952306495</v>
      </c>
      <c r="G33" s="205" t="s">
        <v>380</v>
      </c>
      <c r="H33" s="205" t="s">
        <v>380</v>
      </c>
      <c r="I33" s="205">
        <v>31.2</v>
      </c>
      <c r="J33" s="205">
        <v>55.4</v>
      </c>
      <c r="K33" s="205">
        <v>47</v>
      </c>
      <c r="L33" s="205">
        <v>41.7</v>
      </c>
      <c r="M33" s="205">
        <v>24.5</v>
      </c>
      <c r="N33" s="339">
        <f>F33/I33-1</f>
        <v>0.17780317154828507</v>
      </c>
      <c r="O33" s="203">
        <f>2291+1469</f>
        <v>3760</v>
      </c>
      <c r="P33" s="203">
        <v>7238.498984615386</v>
      </c>
      <c r="Q33" s="339">
        <f>O33/P33-1</f>
        <v>-0.480555290814925</v>
      </c>
      <c r="R33" s="205" t="s">
        <v>390</v>
      </c>
    </row>
    <row r="34" spans="1:18" ht="11.25">
      <c r="A34" s="128" t="s">
        <v>378</v>
      </c>
      <c r="B34" s="203">
        <v>30</v>
      </c>
      <c r="C34" s="203">
        <v>20</v>
      </c>
      <c r="D34" s="203">
        <v>18.39</v>
      </c>
      <c r="E34" s="339">
        <f>D34/C34-1</f>
        <v>-0.08050000000000002</v>
      </c>
      <c r="F34" s="346">
        <v>61.3</v>
      </c>
      <c r="G34" s="205" t="s">
        <v>380</v>
      </c>
      <c r="H34" s="205" t="s">
        <v>380</v>
      </c>
      <c r="I34" s="342">
        <v>41.5</v>
      </c>
      <c r="J34" s="342">
        <v>67.67</v>
      </c>
      <c r="K34" s="205" t="s">
        <v>370</v>
      </c>
      <c r="L34" s="205" t="s">
        <v>370</v>
      </c>
      <c r="M34" s="205">
        <v>94.4</v>
      </c>
      <c r="N34" s="339">
        <f>F34/I34-1</f>
        <v>0.4771084337349396</v>
      </c>
      <c r="O34" s="203">
        <v>1127</v>
      </c>
      <c r="P34" s="343">
        <v>830</v>
      </c>
      <c r="Q34" s="339">
        <f>O34/P34-1</f>
        <v>0.3578313253012049</v>
      </c>
      <c r="R34" s="205" t="s">
        <v>390</v>
      </c>
    </row>
    <row r="35" spans="1:18" ht="11.25">
      <c r="A35" s="128" t="s">
        <v>379</v>
      </c>
      <c r="B35" s="203">
        <v>69</v>
      </c>
      <c r="C35" s="203">
        <v>255</v>
      </c>
      <c r="D35" s="203">
        <v>137.24</v>
      </c>
      <c r="E35" s="339">
        <f>D35/C35-1</f>
        <v>-0.4618039215686274</v>
      </c>
      <c r="F35" s="346">
        <v>50</v>
      </c>
      <c r="G35" s="205" t="s">
        <v>380</v>
      </c>
      <c r="H35" s="205" t="s">
        <v>380</v>
      </c>
      <c r="I35" s="205">
        <v>41.489708579580196</v>
      </c>
      <c r="J35" s="205">
        <v>63.3</v>
      </c>
      <c r="K35" s="205">
        <v>61.6</v>
      </c>
      <c r="L35" s="205">
        <v>60.3</v>
      </c>
      <c r="M35" s="205">
        <v>37.9</v>
      </c>
      <c r="N35" s="339">
        <f>F35/I35-1</f>
        <v>0.205118129574144</v>
      </c>
      <c r="O35" s="203">
        <v>6864</v>
      </c>
      <c r="P35" s="203">
        <v>10566.184083961687</v>
      </c>
      <c r="Q35" s="339">
        <f>O35/P35-1</f>
        <v>-0.3503804263245043</v>
      </c>
      <c r="R35" s="205" t="s">
        <v>390</v>
      </c>
    </row>
    <row r="36" spans="1:18" ht="11.25">
      <c r="A36" s="128" t="s">
        <v>387</v>
      </c>
      <c r="B36" s="203">
        <v>143</v>
      </c>
      <c r="C36" s="203">
        <v>992</v>
      </c>
      <c r="D36" s="203">
        <v>1269.72</v>
      </c>
      <c r="E36" s="339">
        <f>D36/C36-1</f>
        <v>0.2799596774193549</v>
      </c>
      <c r="F36" s="346">
        <v>52.5</v>
      </c>
      <c r="G36" s="205" t="s">
        <v>380</v>
      </c>
      <c r="H36" s="205" t="s">
        <v>380</v>
      </c>
      <c r="I36" s="205">
        <v>47.48267674565101</v>
      </c>
      <c r="J36" s="205">
        <v>62.3</v>
      </c>
      <c r="K36" s="205">
        <v>75.2</v>
      </c>
      <c r="L36" s="205">
        <v>25.5</v>
      </c>
      <c r="M36" s="205">
        <v>36.8</v>
      </c>
      <c r="N36" s="339">
        <f>F36/I36-1</f>
        <v>0.10566639453005422</v>
      </c>
      <c r="O36" s="203">
        <v>66652</v>
      </c>
      <c r="P36" s="203">
        <v>47080.02364684789</v>
      </c>
      <c r="Q36" s="339">
        <f>O36/P36-1</f>
        <v>0.41571721586130717</v>
      </c>
      <c r="R36" s="205" t="s">
        <v>390</v>
      </c>
    </row>
    <row r="37" spans="2:18" ht="11.25">
      <c r="B37" s="203"/>
      <c r="C37" s="203"/>
      <c r="D37" s="203"/>
      <c r="E37" s="339"/>
      <c r="F37" s="346"/>
      <c r="G37" s="205"/>
      <c r="H37" s="205" t="s">
        <v>380</v>
      </c>
      <c r="I37" s="205"/>
      <c r="J37" s="205"/>
      <c r="K37" s="205"/>
      <c r="L37" s="205"/>
      <c r="M37" s="205"/>
      <c r="N37" s="339"/>
      <c r="P37" s="203"/>
      <c r="Q37" s="339"/>
      <c r="R37" s="205"/>
    </row>
    <row r="38" spans="1:18" ht="11.25">
      <c r="A38" s="128" t="s">
        <v>382</v>
      </c>
      <c r="B38" s="203">
        <v>320</v>
      </c>
      <c r="C38" s="203">
        <v>3159.0476</v>
      </c>
      <c r="D38" s="203">
        <v>3264.7</v>
      </c>
      <c r="E38" s="339">
        <f>D38/C38-1</f>
        <v>0.033444383680701684</v>
      </c>
      <c r="F38" s="346">
        <v>128.3</v>
      </c>
      <c r="G38" s="205" t="s">
        <v>380</v>
      </c>
      <c r="H38" s="205" t="s">
        <v>380</v>
      </c>
      <c r="I38" s="205">
        <v>120.9593211987711</v>
      </c>
      <c r="J38" s="205">
        <v>133.4</v>
      </c>
      <c r="K38" s="205">
        <v>141.7</v>
      </c>
      <c r="L38" s="205">
        <v>133.5</v>
      </c>
      <c r="M38" s="205">
        <v>155.5</v>
      </c>
      <c r="N38" s="339">
        <f>F38/I38-1</f>
        <v>0.060687169277066744</v>
      </c>
      <c r="O38" s="203">
        <v>418786</v>
      </c>
      <c r="P38" s="203">
        <v>382116.2533306069</v>
      </c>
      <c r="Q38" s="339">
        <f>O38/P38-1</f>
        <v>0.09596489641508765</v>
      </c>
      <c r="R38" s="205" t="s">
        <v>390</v>
      </c>
    </row>
    <row r="39" spans="2:18" ht="11.25">
      <c r="B39" s="203"/>
      <c r="C39" s="203"/>
      <c r="D39" s="340"/>
      <c r="E39" s="341"/>
      <c r="J39" s="205"/>
      <c r="K39" s="205"/>
      <c r="L39" s="341"/>
      <c r="N39" s="339"/>
      <c r="O39" s="340"/>
      <c r="P39" s="340"/>
      <c r="Q39" s="341"/>
      <c r="R39" s="205"/>
    </row>
    <row r="40" spans="1:18" ht="11.25">
      <c r="A40" s="128" t="s">
        <v>383</v>
      </c>
      <c r="B40" s="203">
        <v>650</v>
      </c>
      <c r="C40" s="203">
        <v>8920</v>
      </c>
      <c r="D40" s="203">
        <v>9257</v>
      </c>
      <c r="E40" s="339">
        <f>D40/C40-1</f>
        <v>0.03778026905829601</v>
      </c>
      <c r="F40" s="205" t="s">
        <v>380</v>
      </c>
      <c r="G40" s="205" t="s">
        <v>380</v>
      </c>
      <c r="H40" s="205" t="s">
        <v>380</v>
      </c>
      <c r="I40" s="205" t="s">
        <v>380</v>
      </c>
      <c r="J40" s="205" t="s">
        <v>380</v>
      </c>
      <c r="K40" s="205" t="s">
        <v>380</v>
      </c>
      <c r="L40" s="344" t="s">
        <v>380</v>
      </c>
      <c r="M40" s="344" t="s">
        <v>380</v>
      </c>
      <c r="N40" s="344" t="s">
        <v>380</v>
      </c>
      <c r="O40" s="203">
        <f>O8+O27+O28+O29+O30+O31</f>
        <v>2870870</v>
      </c>
      <c r="P40" s="203">
        <v>2552323.9957985035</v>
      </c>
      <c r="Q40" s="339">
        <f>O40/P40-1</f>
        <v>0.12480625685683688</v>
      </c>
      <c r="R40" s="205" t="s">
        <v>380</v>
      </c>
    </row>
    <row r="41" spans="1:18" ht="11.25">
      <c r="A41" s="128" t="s">
        <v>392</v>
      </c>
      <c r="B41" s="203">
        <v>218</v>
      </c>
      <c r="C41" s="203">
        <v>4376</v>
      </c>
      <c r="D41" s="203">
        <f>1618.76+D38</f>
        <v>4883.46</v>
      </c>
      <c r="E41" s="339">
        <f>D41/C41-1</f>
        <v>0.11596435100548441</v>
      </c>
      <c r="F41" s="205" t="s">
        <v>380</v>
      </c>
      <c r="G41" s="205" t="s">
        <v>380</v>
      </c>
      <c r="H41" s="205" t="s">
        <v>380</v>
      </c>
      <c r="I41" s="205" t="s">
        <v>380</v>
      </c>
      <c r="J41" s="205" t="s">
        <v>380</v>
      </c>
      <c r="K41" s="205" t="s">
        <v>380</v>
      </c>
      <c r="L41" s="344" t="s">
        <v>380</v>
      </c>
      <c r="M41" s="344" t="s">
        <v>380</v>
      </c>
      <c r="N41" s="344" t="s">
        <v>380</v>
      </c>
      <c r="O41" s="203">
        <f>83903+O38</f>
        <v>502689</v>
      </c>
      <c r="P41" s="203">
        <v>447830.96004603186</v>
      </c>
      <c r="Q41" s="339">
        <f>O41/P41-1</f>
        <v>0.1224972028470952</v>
      </c>
      <c r="R41" s="205" t="s">
        <v>380</v>
      </c>
    </row>
    <row r="42" spans="1:18" ht="11.25">
      <c r="A42" s="128" t="s">
        <v>384</v>
      </c>
      <c r="B42" s="203">
        <f>SUM(B40:B41)</f>
        <v>868</v>
      </c>
      <c r="C42" s="203">
        <v>13296</v>
      </c>
      <c r="D42" s="203">
        <f>D40+D41</f>
        <v>14140.46</v>
      </c>
      <c r="E42" s="339">
        <f>D42/C42-1</f>
        <v>0.0635123345367028</v>
      </c>
      <c r="F42" s="202" t="s">
        <v>380</v>
      </c>
      <c r="G42" s="202" t="s">
        <v>380</v>
      </c>
      <c r="H42" s="202" t="s">
        <v>380</v>
      </c>
      <c r="I42" s="202" t="s">
        <v>380</v>
      </c>
      <c r="J42" s="202" t="s">
        <v>380</v>
      </c>
      <c r="K42" s="202" t="s">
        <v>380</v>
      </c>
      <c r="L42" s="344" t="s">
        <v>380</v>
      </c>
      <c r="M42" s="344" t="s">
        <v>380</v>
      </c>
      <c r="N42" s="344" t="s">
        <v>380</v>
      </c>
      <c r="O42" s="345">
        <f>SUM(O40:O41)</f>
        <v>3373559</v>
      </c>
      <c r="P42" s="203">
        <v>3000154.9558445355</v>
      </c>
      <c r="Q42" s="339">
        <f>O42/P42-1</f>
        <v>0.12446158603509616</v>
      </c>
      <c r="R42" s="202" t="s">
        <v>380</v>
      </c>
    </row>
    <row r="43" spans="1:18" ht="3.75" customHeight="1">
      <c r="A43" s="226"/>
      <c r="B43"/>
      <c r="C43"/>
      <c r="D43"/>
      <c r="E43"/>
      <c r="F43"/>
      <c r="G43"/>
      <c r="H43"/>
      <c r="I43"/>
      <c r="J43"/>
      <c r="K43"/>
      <c r="L43"/>
      <c r="M43"/>
      <c r="N43"/>
      <c r="O43"/>
      <c r="P43"/>
      <c r="Q43"/>
      <c r="R43"/>
    </row>
    <row r="44" spans="1:18" s="208" customFormat="1" ht="12.75">
      <c r="A44" s="128" t="s">
        <v>307</v>
      </c>
      <c r="B44"/>
      <c r="C44"/>
      <c r="D44"/>
      <c r="E44"/>
      <c r="F44"/>
      <c r="G44"/>
      <c r="H44"/>
      <c r="I44"/>
      <c r="J44"/>
      <c r="K44"/>
      <c r="L44"/>
      <c r="M44"/>
      <c r="N44"/>
      <c r="O44"/>
      <c r="P44"/>
      <c r="Q44"/>
      <c r="R44"/>
    </row>
    <row r="45" spans="1:18" s="208" customFormat="1" ht="12.75">
      <c r="A45" s="128" t="s">
        <v>308</v>
      </c>
      <c r="B45"/>
      <c r="C45"/>
      <c r="D45"/>
      <c r="E45"/>
      <c r="F45"/>
      <c r="G45"/>
      <c r="H45"/>
      <c r="I45"/>
      <c r="J45"/>
      <c r="K45"/>
      <c r="L45"/>
      <c r="M45"/>
      <c r="N45"/>
      <c r="O45"/>
      <c r="P45"/>
      <c r="Q45"/>
      <c r="R45"/>
    </row>
    <row r="46" spans="1:18" s="208" customFormat="1" ht="12.75">
      <c r="A46" s="128" t="s">
        <v>389</v>
      </c>
      <c r="B46"/>
      <c r="C46"/>
      <c r="D46"/>
      <c r="E46"/>
      <c r="F46"/>
      <c r="G46"/>
      <c r="H46"/>
      <c r="I46"/>
      <c r="J46"/>
      <c r="K46"/>
      <c r="L46"/>
      <c r="M46"/>
      <c r="N46"/>
      <c r="O46"/>
      <c r="P46"/>
      <c r="Q46"/>
      <c r="R46"/>
    </row>
    <row r="47" spans="1:18" s="208" customFormat="1" ht="12.75">
      <c r="A47" s="128" t="s">
        <v>385</v>
      </c>
      <c r="B47"/>
      <c r="C47"/>
      <c r="D47"/>
      <c r="E47"/>
      <c r="F47"/>
      <c r="G47"/>
      <c r="H47"/>
      <c r="I47"/>
      <c r="J47"/>
      <c r="K47"/>
      <c r="L47"/>
      <c r="M47"/>
      <c r="N47"/>
      <c r="O47"/>
      <c r="P47"/>
      <c r="Q47"/>
      <c r="R47"/>
    </row>
    <row r="48" spans="1:18" s="208" customFormat="1" ht="12.75">
      <c r="A48" s="128" t="s">
        <v>388</v>
      </c>
      <c r="B48"/>
      <c r="C48"/>
      <c r="D48"/>
      <c r="E48"/>
      <c r="F48"/>
      <c r="G48"/>
      <c r="H48"/>
      <c r="I48"/>
      <c r="J48"/>
      <c r="K48"/>
      <c r="L48"/>
      <c r="M48"/>
      <c r="N48"/>
      <c r="O48"/>
      <c r="P48"/>
      <c r="Q48"/>
      <c r="R48"/>
    </row>
    <row r="49" spans="1:18" s="208" customFormat="1" ht="12.75">
      <c r="A49" s="128" t="s">
        <v>393</v>
      </c>
      <c r="B49"/>
      <c r="C49"/>
      <c r="D49"/>
      <c r="E49"/>
      <c r="F49"/>
      <c r="G49"/>
      <c r="H49"/>
      <c r="I49"/>
      <c r="J49"/>
      <c r="K49"/>
      <c r="L49"/>
      <c r="M49"/>
      <c r="N49"/>
      <c r="O49"/>
      <c r="P49"/>
      <c r="Q49"/>
      <c r="R49"/>
    </row>
    <row r="50" spans="1:18" s="208" customFormat="1" ht="12.75">
      <c r="A50" s="128" t="s">
        <v>309</v>
      </c>
      <c r="B50"/>
      <c r="C50"/>
      <c r="D50"/>
      <c r="E50"/>
      <c r="F50"/>
      <c r="G50"/>
      <c r="H50"/>
      <c r="I50"/>
      <c r="J50"/>
      <c r="K50"/>
      <c r="L50"/>
      <c r="M50"/>
      <c r="N50"/>
      <c r="O50"/>
      <c r="P50"/>
      <c r="Q50"/>
      <c r="R50"/>
    </row>
    <row r="53" ht="12.75">
      <c r="A53" s="350" t="s">
        <v>396</v>
      </c>
    </row>
    <row r="54" ht="12.75">
      <c r="A54" s="102" t="s">
        <v>398</v>
      </c>
    </row>
    <row r="56" ht="12.75">
      <c r="A56" s="350" t="s">
        <v>399</v>
      </c>
    </row>
    <row r="57" ht="12.75">
      <c r="A57" s="102" t="s">
        <v>400</v>
      </c>
    </row>
    <row r="59" ht="12.75">
      <c r="A59" s="350" t="s">
        <v>402</v>
      </c>
    </row>
    <row r="60" ht="12.75">
      <c r="A60" s="102" t="s">
        <v>401</v>
      </c>
    </row>
  </sheetData>
  <sheetProtection/>
  <mergeCells count="4">
    <mergeCell ref="B3:B5"/>
    <mergeCell ref="C3:E3"/>
    <mergeCell ref="F3:N3"/>
    <mergeCell ref="O3:Q3"/>
  </mergeCells>
  <hyperlinks>
    <hyperlink ref="A54" r:id="rId1" display="https://www.destatis.de/DE/Publikationen/Thematisch/LandForstwirtschaft/ErnteObst/ObstJahr2030321127145.xls?__blob=publicationFile"/>
    <hyperlink ref="A57" r:id="rId2" display="https://www.destatis.de/DE/Publikationen/Thematisch/LandForstwirtschaft/Bodennutzung/Strauchbeerenanbau2030319127005.xls?__blob=publicationFile"/>
    <hyperlink ref="A60" r:id="rId3" display="https://www.destatis.de/DE/Publikationen/Thematisch/LandForstwirtschaft/Bodennutzung/Baumobstflaechen2030314129005.xls?__blob=publicationFile"/>
  </hyperlinks>
  <printOptions/>
  <pageMargins left="0.787401575" right="0.44" top="0.72" bottom="0.59" header="0.36" footer="0.23"/>
  <pageSetup horizontalDpi="600" verticalDpi="600" orientation="landscape" paperSize="9" r:id="rId4"/>
  <headerFooter alignWithMargins="0">
    <oddHeader>&amp;CStatistische Berichte Niedersachsen, Heft "Anbau und Ernte 2011"</oddHeader>
    <oddFooter>&amp;C&amp;8NLS 2010; Keckl; Tel.: 0511 9898 3441  Datei: &amp;F; Blatt: &amp;A;  Datum: &amp;D; &amp;T Uhr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defaultGridColor="0" zoomScalePageLayoutView="0" colorId="8" workbookViewId="0" topLeftCell="A18">
      <pane xSplit="20595" topLeftCell="Z1" activePane="topLeft" state="split"/>
      <selection pane="topLeft" activeCell="S65" sqref="S65"/>
      <selection pane="topRight" activeCell="AC10" sqref="AC10:AC62"/>
    </sheetView>
  </sheetViews>
  <sheetFormatPr defaultColWidth="12.57421875" defaultRowHeight="12.75"/>
  <cols>
    <col min="1" max="1" width="1.8515625" style="294" customWidth="1"/>
    <col min="2" max="2" width="1.57421875" style="294" customWidth="1"/>
    <col min="3" max="3" width="19.140625" style="295" customWidth="1"/>
    <col min="4" max="4" width="6.00390625" style="295" customWidth="1"/>
    <col min="5" max="5" width="5.8515625" style="295" customWidth="1"/>
    <col min="6" max="6" width="6.00390625" style="295" customWidth="1"/>
    <col min="7" max="7" width="6.28125" style="295" customWidth="1"/>
    <col min="8" max="11" width="6.140625" style="295" customWidth="1"/>
    <col min="12" max="13" width="7.140625" style="295" customWidth="1"/>
    <col min="14" max="14" width="5.57421875" style="295" customWidth="1"/>
    <col min="15" max="16384" width="12.57421875" style="295" customWidth="1"/>
  </cols>
  <sheetData>
    <row r="1" spans="3:12" s="229" customFormat="1" ht="9" customHeight="1">
      <c r="C1" s="230"/>
      <c r="D1" s="231"/>
      <c r="E1" s="231"/>
      <c r="G1" s="232"/>
      <c r="H1" s="232"/>
      <c r="I1" s="233"/>
      <c r="L1" s="234"/>
    </row>
    <row r="2" spans="3:12" s="229" customFormat="1" ht="18.75" customHeight="1">
      <c r="C2" s="235" t="s">
        <v>311</v>
      </c>
      <c r="D2" s="231"/>
      <c r="E2" s="231"/>
      <c r="G2" s="232"/>
      <c r="H2" s="232"/>
      <c r="I2" s="232"/>
      <c r="L2" s="234"/>
    </row>
    <row r="3" spans="1:14" s="245" customFormat="1" ht="9.75" customHeight="1">
      <c r="A3" s="236"/>
      <c r="B3" s="237"/>
      <c r="C3" s="238"/>
      <c r="D3" s="239" t="s">
        <v>66</v>
      </c>
      <c r="E3" s="239"/>
      <c r="F3" s="240"/>
      <c r="G3" s="241" t="s">
        <v>67</v>
      </c>
      <c r="H3" s="242"/>
      <c r="I3" s="242"/>
      <c r="J3" s="240"/>
      <c r="K3" s="243"/>
      <c r="L3" s="244" t="s">
        <v>68</v>
      </c>
      <c r="M3" s="240"/>
      <c r="N3" s="240"/>
    </row>
    <row r="4" spans="1:14" s="258" customFormat="1" ht="9.75" customHeight="1">
      <c r="A4" s="246"/>
      <c r="B4" s="246"/>
      <c r="C4" s="247"/>
      <c r="D4" s="248"/>
      <c r="E4" s="249"/>
      <c r="F4" s="250" t="s">
        <v>0</v>
      </c>
      <c r="G4" s="251"/>
      <c r="H4" s="252"/>
      <c r="I4" s="253" t="s">
        <v>69</v>
      </c>
      <c r="J4" s="254" t="s">
        <v>70</v>
      </c>
      <c r="K4" s="255"/>
      <c r="L4" s="256"/>
      <c r="M4" s="257"/>
      <c r="N4" s="250" t="s">
        <v>0</v>
      </c>
    </row>
    <row r="5" spans="1:14" s="258" customFormat="1" ht="9.75" customHeight="1">
      <c r="A5" s="246"/>
      <c r="B5" s="246"/>
      <c r="C5" s="247" t="s">
        <v>71</v>
      </c>
      <c r="D5" s="248">
        <v>2012</v>
      </c>
      <c r="E5" s="248">
        <v>2011</v>
      </c>
      <c r="F5" s="259" t="s">
        <v>252</v>
      </c>
      <c r="G5" s="260">
        <v>2012</v>
      </c>
      <c r="H5" s="248">
        <v>2011</v>
      </c>
      <c r="I5" s="253" t="s">
        <v>253</v>
      </c>
      <c r="J5" s="261">
        <v>2011</v>
      </c>
      <c r="K5" s="262" t="s">
        <v>254</v>
      </c>
      <c r="L5" s="263">
        <v>2012</v>
      </c>
      <c r="M5" s="248">
        <v>2011</v>
      </c>
      <c r="N5" s="250" t="s">
        <v>252</v>
      </c>
    </row>
    <row r="6" spans="1:14" s="258" customFormat="1" ht="9.75" customHeight="1">
      <c r="A6" s="264"/>
      <c r="B6" s="265"/>
      <c r="C6" s="266"/>
      <c r="D6" s="267" t="s">
        <v>2</v>
      </c>
      <c r="E6" s="267"/>
      <c r="F6" s="268" t="s">
        <v>1</v>
      </c>
      <c r="G6" s="269"/>
      <c r="H6" s="270" t="s">
        <v>27</v>
      </c>
      <c r="I6" s="270"/>
      <c r="J6" s="271" t="s">
        <v>72</v>
      </c>
      <c r="K6" s="272"/>
      <c r="L6" s="273" t="s">
        <v>279</v>
      </c>
      <c r="M6" s="272"/>
      <c r="N6" s="268" t="s">
        <v>1</v>
      </c>
    </row>
    <row r="7" spans="1:14" s="258" customFormat="1" ht="13.5" customHeight="1">
      <c r="A7" s="367" t="s">
        <v>312</v>
      </c>
      <c r="B7" s="368"/>
      <c r="C7" s="274" t="s">
        <v>313</v>
      </c>
      <c r="D7" s="275">
        <v>3264.7</v>
      </c>
      <c r="E7" s="275">
        <v>3159.0476</v>
      </c>
      <c r="F7" s="276">
        <f aca="true" t="shared" si="0" ref="F7:F47">IF(E7&gt;0,D7*100/E7-100,"-")</f>
        <v>3.344438368070172</v>
      </c>
      <c r="G7" s="277">
        <v>128.3</v>
      </c>
      <c r="H7" s="277">
        <v>120.9593211987711</v>
      </c>
      <c r="I7" s="278">
        <v>135.7902136058781</v>
      </c>
      <c r="J7" s="276">
        <f aca="true" t="shared" si="1" ref="J7:J19">IF(G7&gt;0,G7*100/H7-100,"-")</f>
        <v>6.068716927706689</v>
      </c>
      <c r="K7" s="276">
        <f aca="true" t="shared" si="2" ref="K7:K19">IF(G7&gt;0,G7*100/I7-100,"-")</f>
        <v>-5.516018722540579</v>
      </c>
      <c r="L7" s="275">
        <v>418786</v>
      </c>
      <c r="M7" s="279">
        <v>382116.2533306069</v>
      </c>
      <c r="N7" s="276">
        <f aca="true" t="shared" si="3" ref="N7:N20">IF(M7&gt;0,L7*100/M7-100,"-")</f>
        <v>9.596489641508768</v>
      </c>
    </row>
    <row r="8" spans="1:16" s="258" customFormat="1" ht="13.5" customHeight="1">
      <c r="A8" s="367"/>
      <c r="B8" s="368"/>
      <c r="C8" s="274" t="s">
        <v>314</v>
      </c>
      <c r="D8" s="275">
        <v>65</v>
      </c>
      <c r="E8" s="275">
        <v>64.607</v>
      </c>
      <c r="F8" s="276">
        <f t="shared" si="0"/>
        <v>0.608293219001041</v>
      </c>
      <c r="G8" s="277">
        <v>203.6</v>
      </c>
      <c r="H8" s="277">
        <v>184.49575743422076</v>
      </c>
      <c r="I8" s="278">
        <v>213.11517697504598</v>
      </c>
      <c r="J8" s="276">
        <f t="shared" si="1"/>
        <v>10.35484112559638</v>
      </c>
      <c r="K8" s="276">
        <f t="shared" si="2"/>
        <v>-4.464804952000264</v>
      </c>
      <c r="L8" s="275">
        <v>13361</v>
      </c>
      <c r="M8" s="279">
        <v>11919.717400552701</v>
      </c>
      <c r="N8" s="276">
        <f t="shared" si="3"/>
        <v>12.091583642582563</v>
      </c>
      <c r="P8" s="350" t="s">
        <v>403</v>
      </c>
    </row>
    <row r="9" spans="1:16" s="258" customFormat="1" ht="16.5" customHeight="1">
      <c r="A9" s="367"/>
      <c r="B9" s="368"/>
      <c r="C9" s="274" t="s">
        <v>372</v>
      </c>
      <c r="D9" s="275">
        <v>4189.4</v>
      </c>
      <c r="E9" s="275">
        <v>4073.0801</v>
      </c>
      <c r="F9" s="276">
        <f t="shared" si="0"/>
        <v>2.8558215685470856</v>
      </c>
      <c r="G9" s="277">
        <v>51.4</v>
      </c>
      <c r="H9" s="277">
        <v>65.0507168837122</v>
      </c>
      <c r="I9" s="278">
        <v>57.45175193609568</v>
      </c>
      <c r="J9" s="276">
        <f t="shared" si="1"/>
        <v>-20.984729358348005</v>
      </c>
      <c r="K9" s="276">
        <f t="shared" si="2"/>
        <v>-10.533624706218049</v>
      </c>
      <c r="L9" s="275">
        <v>215348</v>
      </c>
      <c r="M9" s="279">
        <v>264956.7804297822</v>
      </c>
      <c r="N9" s="276">
        <f t="shared" si="3"/>
        <v>-18.723348143539695</v>
      </c>
      <c r="P9" s="351" t="s">
        <v>404</v>
      </c>
    </row>
    <row r="10" spans="1:16" s="17" customFormat="1" ht="13.5" customHeight="1">
      <c r="A10" s="373" t="s">
        <v>315</v>
      </c>
      <c r="B10" s="16"/>
      <c r="C10" s="280" t="s">
        <v>316</v>
      </c>
      <c r="D10" s="275">
        <v>791.1</v>
      </c>
      <c r="E10" s="275">
        <v>849.2527</v>
      </c>
      <c r="F10" s="276">
        <f t="shared" si="0"/>
        <v>-6.847514291093802</v>
      </c>
      <c r="G10" s="277">
        <v>292.2</v>
      </c>
      <c r="H10" s="277">
        <v>229.5263975211227</v>
      </c>
      <c r="I10" s="278">
        <v>226.31239780476866</v>
      </c>
      <c r="J10" s="276">
        <f t="shared" si="1"/>
        <v>27.305618506520418</v>
      </c>
      <c r="K10" s="276">
        <f t="shared" si="2"/>
        <v>29.113562860162062</v>
      </c>
      <c r="L10" s="275">
        <v>233539</v>
      </c>
      <c r="M10" s="279">
        <v>194925.91281608675</v>
      </c>
      <c r="N10" s="276">
        <f t="shared" si="3"/>
        <v>19.80910933085886</v>
      </c>
      <c r="P10" s="295" t="s">
        <v>406</v>
      </c>
    </row>
    <row r="11" spans="1:16" s="17" customFormat="1" ht="13.5" customHeight="1">
      <c r="A11" s="374"/>
      <c r="B11" s="18"/>
      <c r="C11" s="280" t="s">
        <v>317</v>
      </c>
      <c r="D11" s="275">
        <v>814</v>
      </c>
      <c r="E11" s="275">
        <v>843.6613</v>
      </c>
      <c r="F11" s="276">
        <f t="shared" si="0"/>
        <v>-3.5157829332695485</v>
      </c>
      <c r="G11" s="277">
        <v>126.4</v>
      </c>
      <c r="H11" s="277">
        <v>93.42442470551721</v>
      </c>
      <c r="I11" s="278">
        <v>97.14327850553839</v>
      </c>
      <c r="J11" s="276">
        <f t="shared" si="1"/>
        <v>35.296524863198215</v>
      </c>
      <c r="K11" s="276">
        <f t="shared" si="2"/>
        <v>30.117082668559107</v>
      </c>
      <c r="L11" s="275">
        <v>102885</v>
      </c>
      <c r="M11" s="279">
        <v>78818.57159880876</v>
      </c>
      <c r="N11" s="276">
        <f t="shared" si="3"/>
        <v>30.53395654477322</v>
      </c>
      <c r="P11" s="351" t="s">
        <v>405</v>
      </c>
    </row>
    <row r="12" spans="1:16" s="17" customFormat="1" ht="13.5" customHeight="1">
      <c r="A12" s="374"/>
      <c r="B12" s="18"/>
      <c r="C12" s="280" t="s">
        <v>319</v>
      </c>
      <c r="D12" s="275">
        <v>229.9</v>
      </c>
      <c r="E12" s="275">
        <v>204.0695</v>
      </c>
      <c r="F12" s="276">
        <f t="shared" si="0"/>
        <v>12.657697500116385</v>
      </c>
      <c r="G12" s="277">
        <v>387</v>
      </c>
      <c r="H12" s="277">
        <v>295.77030110758614</v>
      </c>
      <c r="I12" s="278">
        <v>293.1611919942632</v>
      </c>
      <c r="J12" s="276">
        <f t="shared" si="1"/>
        <v>30.844780071150268</v>
      </c>
      <c r="K12" s="276">
        <f t="shared" si="2"/>
        <v>32.0092872345713</v>
      </c>
      <c r="L12" s="275">
        <v>88973</v>
      </c>
      <c r="M12" s="279">
        <v>60357.69746187455</v>
      </c>
      <c r="N12" s="276">
        <f t="shared" si="3"/>
        <v>47.40953306941594</v>
      </c>
      <c r="P12" s="295" t="s">
        <v>407</v>
      </c>
    </row>
    <row r="13" spans="1:14" s="17" customFormat="1" ht="13.5" customHeight="1">
      <c r="A13" s="374"/>
      <c r="B13" s="18"/>
      <c r="C13" s="280" t="s">
        <v>320</v>
      </c>
      <c r="D13" s="275">
        <v>451.4</v>
      </c>
      <c r="E13" s="275">
        <v>497.4505</v>
      </c>
      <c r="F13" s="276">
        <f t="shared" si="0"/>
        <v>-9.257302987935475</v>
      </c>
      <c r="G13" s="277">
        <v>172.4</v>
      </c>
      <c r="H13" s="277">
        <v>118.67025064084307</v>
      </c>
      <c r="I13" s="278">
        <v>119.05649160398032</v>
      </c>
      <c r="J13" s="276">
        <f t="shared" si="1"/>
        <v>45.27651123091553</v>
      </c>
      <c r="K13" s="276">
        <f t="shared" si="2"/>
        <v>44.805207744116245</v>
      </c>
      <c r="L13" s="275">
        <v>77813</v>
      </c>
      <c r="M13" s="279">
        <v>59032.575516412704</v>
      </c>
      <c r="N13" s="276">
        <f t="shared" si="3"/>
        <v>31.813662743489516</v>
      </c>
    </row>
    <row r="14" spans="1:14" s="17" customFormat="1" ht="13.5" customHeight="1">
      <c r="A14" s="374"/>
      <c r="B14" s="18"/>
      <c r="C14" s="280" t="s">
        <v>321</v>
      </c>
      <c r="D14" s="275">
        <v>478.1</v>
      </c>
      <c r="E14" s="275">
        <v>499.7442</v>
      </c>
      <c r="F14" s="276">
        <f t="shared" si="0"/>
        <v>-4.331055768130966</v>
      </c>
      <c r="G14" s="277">
        <v>448.8</v>
      </c>
      <c r="H14" s="277">
        <v>436.94286598402164</v>
      </c>
      <c r="I14" s="278">
        <v>315.6287316338562</v>
      </c>
      <c r="J14" s="276">
        <f t="shared" si="1"/>
        <v>2.7136577660503463</v>
      </c>
      <c r="K14" s="276">
        <f t="shared" si="2"/>
        <v>42.192378265686074</v>
      </c>
      <c r="L14" s="275">
        <v>214532</v>
      </c>
      <c r="M14" s="279">
        <v>218359.6630068921</v>
      </c>
      <c r="N14" s="276">
        <f t="shared" si="3"/>
        <v>-1.7529167036547904</v>
      </c>
    </row>
    <row r="15" spans="1:14" s="17" customFormat="1" ht="13.5" customHeight="1">
      <c r="A15" s="374"/>
      <c r="B15" s="18"/>
      <c r="C15" s="280" t="s">
        <v>322</v>
      </c>
      <c r="D15" s="275">
        <v>33.3</v>
      </c>
      <c r="E15" s="275">
        <v>30.9965</v>
      </c>
      <c r="F15" s="276">
        <f t="shared" si="0"/>
        <v>7.431484199829001</v>
      </c>
      <c r="G15" s="277">
        <v>142.1</v>
      </c>
      <c r="H15" s="277">
        <v>127.580762987013</v>
      </c>
      <c r="I15" s="278">
        <v>120.57022683714821</v>
      </c>
      <c r="J15" s="282">
        <f t="shared" si="1"/>
        <v>11.380428109263605</v>
      </c>
      <c r="K15" s="282">
        <f t="shared" si="2"/>
        <v>17.85662491282497</v>
      </c>
      <c r="L15" s="275">
        <v>4727</v>
      </c>
      <c r="M15" s="279">
        <v>3954.557119926949</v>
      </c>
      <c r="N15" s="276">
        <f t="shared" si="3"/>
        <v>19.532980726987702</v>
      </c>
    </row>
    <row r="16" spans="1:14" s="17" customFormat="1" ht="13.5" customHeight="1">
      <c r="A16" s="374"/>
      <c r="B16" s="18"/>
      <c r="C16" s="280" t="s">
        <v>323</v>
      </c>
      <c r="D16" s="275">
        <v>52.5</v>
      </c>
      <c r="E16" s="275">
        <v>65.0223</v>
      </c>
      <c r="F16" s="276">
        <f t="shared" si="0"/>
        <v>-19.2584697865194</v>
      </c>
      <c r="G16" s="277">
        <v>501.3</v>
      </c>
      <c r="H16" s="277">
        <v>558.0161943319838</v>
      </c>
      <c r="I16" s="278">
        <v>483.63184574131316</v>
      </c>
      <c r="J16" s="276">
        <f t="shared" si="1"/>
        <v>-10.163897554959007</v>
      </c>
      <c r="K16" s="276">
        <f t="shared" si="2"/>
        <v>3.653223916966226</v>
      </c>
      <c r="L16" s="275">
        <v>26327</v>
      </c>
      <c r="M16" s="279">
        <v>36283.49639271255</v>
      </c>
      <c r="N16" s="276">
        <f t="shared" si="3"/>
        <v>-27.440840554473922</v>
      </c>
    </row>
    <row r="17" spans="1:14" s="17" customFormat="1" ht="13.5" customHeight="1">
      <c r="A17" s="374"/>
      <c r="B17" s="18"/>
      <c r="C17" s="280" t="s">
        <v>324</v>
      </c>
      <c r="D17" s="275">
        <v>186.7</v>
      </c>
      <c r="E17" s="275">
        <v>211.552</v>
      </c>
      <c r="F17" s="276">
        <f t="shared" si="0"/>
        <v>-11.747466343972164</v>
      </c>
      <c r="G17" s="277">
        <v>509.4</v>
      </c>
      <c r="H17" s="277">
        <v>894.1518288474809</v>
      </c>
      <c r="I17" s="278">
        <v>854.4704809423588</v>
      </c>
      <c r="J17" s="276">
        <f t="shared" si="1"/>
        <v>-43.029809528366975</v>
      </c>
      <c r="K17" s="276">
        <f t="shared" si="2"/>
        <v>-40.38413129986601</v>
      </c>
      <c r="L17" s="275">
        <v>95084</v>
      </c>
      <c r="M17" s="279">
        <v>189159.60769634228</v>
      </c>
      <c r="N17" s="276">
        <f t="shared" si="3"/>
        <v>-49.733454642896994</v>
      </c>
    </row>
    <row r="18" spans="1:14" s="17" customFormat="1" ht="13.5" customHeight="1">
      <c r="A18" s="375"/>
      <c r="B18" s="19"/>
      <c r="C18" s="280" t="s">
        <v>325</v>
      </c>
      <c r="D18" s="275">
        <v>99</v>
      </c>
      <c r="E18" s="275">
        <v>100.6737</v>
      </c>
      <c r="F18" s="276">
        <f t="shared" si="0"/>
        <v>-1.6624997392566314</v>
      </c>
      <c r="G18" s="277">
        <v>342.5</v>
      </c>
      <c r="H18" s="277">
        <v>306.3810047671434</v>
      </c>
      <c r="I18" s="278">
        <v>339.46521999501795</v>
      </c>
      <c r="J18" s="276">
        <f t="shared" si="1"/>
        <v>11.788914675146998</v>
      </c>
      <c r="K18" s="276">
        <f t="shared" si="2"/>
        <v>0.8939884931441782</v>
      </c>
      <c r="L18" s="275">
        <v>33905</v>
      </c>
      <c r="M18" s="279">
        <v>30844.50935962596</v>
      </c>
      <c r="N18" s="276">
        <f t="shared" si="3"/>
        <v>9.922319089893122</v>
      </c>
    </row>
    <row r="19" spans="1:14" s="17" customFormat="1" ht="13.5" customHeight="1">
      <c r="A19" s="373" t="s">
        <v>326</v>
      </c>
      <c r="B19" s="16"/>
      <c r="C19" s="280" t="s">
        <v>327</v>
      </c>
      <c r="D19" s="275">
        <v>2466.2</v>
      </c>
      <c r="E19" s="275">
        <v>3012.1209</v>
      </c>
      <c r="F19" s="276">
        <f t="shared" si="0"/>
        <v>-18.124136385096634</v>
      </c>
      <c r="G19" s="277">
        <v>466.3</v>
      </c>
      <c r="H19" s="277">
        <v>271.52960157516793</v>
      </c>
      <c r="I19" s="278">
        <v>227.43104631196522</v>
      </c>
      <c r="J19" s="276">
        <f t="shared" si="1"/>
        <v>71.73081582816431</v>
      </c>
      <c r="K19" s="276">
        <f t="shared" si="2"/>
        <v>105.02917590256357</v>
      </c>
      <c r="L19" s="275">
        <v>1150051</v>
      </c>
      <c r="M19" s="279">
        <v>817879.9878732362</v>
      </c>
      <c r="N19" s="276">
        <f t="shared" si="3"/>
        <v>40.61366179046885</v>
      </c>
    </row>
    <row r="20" spans="1:14" s="17" customFormat="1" ht="13.5" customHeight="1">
      <c r="A20" s="374"/>
      <c r="B20" s="18"/>
      <c r="C20" s="280" t="s">
        <v>328</v>
      </c>
      <c r="D20" s="275">
        <v>17.7</v>
      </c>
      <c r="E20" s="275">
        <v>12.0124</v>
      </c>
      <c r="F20" s="276">
        <f t="shared" si="0"/>
        <v>47.34774066797644</v>
      </c>
      <c r="G20" s="277">
        <v>165.9</v>
      </c>
      <c r="H20" s="283">
        <v>220</v>
      </c>
      <c r="I20" s="278">
        <v>207.42681835142494</v>
      </c>
      <c r="J20" s="284">
        <f>IF(G20&gt;0,G20*100/H20-100,"/  ")</f>
        <v>-24.590909090909093</v>
      </c>
      <c r="K20" s="276">
        <f>IF(G20&gt;0,G20*100/I20-100,"/  ")</f>
        <v>-20.019985208021524</v>
      </c>
      <c r="L20" s="275">
        <v>2937</v>
      </c>
      <c r="M20" s="281">
        <v>2642.728</v>
      </c>
      <c r="N20" s="281">
        <f t="shared" si="3"/>
        <v>11.1351603343212</v>
      </c>
    </row>
    <row r="21" spans="1:14" s="17" customFormat="1" ht="13.5" customHeight="1">
      <c r="A21" s="374"/>
      <c r="B21" s="18"/>
      <c r="C21" s="280" t="s">
        <v>329</v>
      </c>
      <c r="D21" s="275">
        <v>212.5</v>
      </c>
      <c r="E21" s="275">
        <v>15.5382</v>
      </c>
      <c r="F21" s="281">
        <f t="shared" si="0"/>
        <v>1267.5972763898005</v>
      </c>
      <c r="G21" s="277">
        <v>76.3</v>
      </c>
      <c r="H21" s="281">
        <v>90</v>
      </c>
      <c r="I21" s="278">
        <v>87.47304335826935</v>
      </c>
      <c r="J21" s="284">
        <f>IF(G21&gt;0,G21*100/H21-100,"/  ")</f>
        <v>-15.222222222222229</v>
      </c>
      <c r="K21" s="276">
        <f>IF(G21&gt;0,G21*100/I21-100,"/  ")</f>
        <v>-12.773127502271933</v>
      </c>
      <c r="L21" s="275">
        <v>16220</v>
      </c>
      <c r="M21" s="281">
        <v>1398.4379999999999</v>
      </c>
      <c r="N21" s="281">
        <f>IF(L21&gt;0,L21*100/M21-100,"/  ")</f>
        <v>1059.865507087193</v>
      </c>
    </row>
    <row r="22" spans="1:14" s="17" customFormat="1" ht="13.5" customHeight="1">
      <c r="A22" s="374"/>
      <c r="B22" s="18"/>
      <c r="C22" s="280" t="s">
        <v>330</v>
      </c>
      <c r="D22" s="275">
        <v>63.1</v>
      </c>
      <c r="E22" s="275">
        <v>89.0265</v>
      </c>
      <c r="F22" s="276">
        <f t="shared" si="0"/>
        <v>-29.122227651317303</v>
      </c>
      <c r="G22" s="277">
        <v>327.7</v>
      </c>
      <c r="H22" s="277">
        <v>130.10468398171886</v>
      </c>
      <c r="I22" s="278">
        <v>178.72587497775493</v>
      </c>
      <c r="J22" s="276">
        <f>IF(G22&gt;0,G22*100/H22-100,"-")</f>
        <v>151.87409858821488</v>
      </c>
      <c r="K22" s="276">
        <f>IF(G22&gt;0,G22*100/I22-100,"-")</f>
        <v>83.35341765191365</v>
      </c>
      <c r="L22" s="275">
        <v>20661</v>
      </c>
      <c r="M22" s="279">
        <v>11582.764648498494</v>
      </c>
      <c r="N22" s="276">
        <f>IF(M22&gt;0,L22*100/M22-100,"-")</f>
        <v>78.37710276430715</v>
      </c>
    </row>
    <row r="23" spans="1:14" s="17" customFormat="1" ht="13.5" customHeight="1">
      <c r="A23" s="374"/>
      <c r="B23" s="18"/>
      <c r="C23" s="280" t="s">
        <v>331</v>
      </c>
      <c r="D23" s="275">
        <v>131.9</v>
      </c>
      <c r="E23" s="275">
        <v>134.7497</v>
      </c>
      <c r="F23" s="276">
        <f t="shared" si="0"/>
        <v>-2.114809903101815</v>
      </c>
      <c r="G23" s="277">
        <v>269.6</v>
      </c>
      <c r="H23" s="277">
        <v>197.24272409778814</v>
      </c>
      <c r="I23" s="278">
        <v>191.8321099378798</v>
      </c>
      <c r="J23" s="276">
        <f>IF(G23&gt;0,G23*100/H23-100,"-")</f>
        <v>36.684382774159474</v>
      </c>
      <c r="K23" s="276" t="s">
        <v>318</v>
      </c>
      <c r="L23" s="275">
        <v>35569</v>
      </c>
      <c r="M23" s="279">
        <v>26578.39789935972</v>
      </c>
      <c r="N23" s="276">
        <f>IF(M23&gt;0,L23*100/M23-100,"-")</f>
        <v>33.82672700846604</v>
      </c>
    </row>
    <row r="24" spans="1:14" s="17" customFormat="1" ht="13.5" customHeight="1">
      <c r="A24" s="374"/>
      <c r="B24" s="18"/>
      <c r="C24" s="280" t="s">
        <v>332</v>
      </c>
      <c r="D24" s="275">
        <v>222.7</v>
      </c>
      <c r="E24" s="281">
        <v>218.046</v>
      </c>
      <c r="F24" s="281">
        <f t="shared" si="0"/>
        <v>2.134412004806336</v>
      </c>
      <c r="G24" s="277">
        <v>181.3</v>
      </c>
      <c r="H24" s="281">
        <v>180</v>
      </c>
      <c r="I24" s="278">
        <v>168.6746563481102</v>
      </c>
      <c r="J24" s="284">
        <f>IF(G24&gt;0,G24*100/H24-100,"-")</f>
        <v>0.7222222222222285</v>
      </c>
      <c r="K24" s="276">
        <f>IF(G24&gt;0,G24*100/I24-100,"/  ")</f>
        <v>7.485027048659674</v>
      </c>
      <c r="L24" s="275">
        <v>40364</v>
      </c>
      <c r="M24" s="281">
        <v>39248.28</v>
      </c>
      <c r="N24" s="281">
        <f>IF(M24&gt;0,L24*100/M24-100,"-")</f>
        <v>2.84272329895731</v>
      </c>
    </row>
    <row r="25" spans="1:14" s="17" customFormat="1" ht="13.5" customHeight="1">
      <c r="A25" s="374"/>
      <c r="B25" s="18"/>
      <c r="C25" s="280" t="s">
        <v>333</v>
      </c>
      <c r="D25" s="275">
        <v>56.3</v>
      </c>
      <c r="E25" s="275">
        <v>28.3778</v>
      </c>
      <c r="F25" s="276">
        <f t="shared" si="0"/>
        <v>98.39451965973402</v>
      </c>
      <c r="G25" s="277">
        <v>352.1</v>
      </c>
      <c r="H25" s="283">
        <v>250</v>
      </c>
      <c r="I25" s="278">
        <v>236.8035247701773</v>
      </c>
      <c r="J25" s="284" t="s">
        <v>318</v>
      </c>
      <c r="K25" s="276">
        <f>IF(G25&gt;0,G25*100/I25-100,"/  ")</f>
        <v>48.688665146230534</v>
      </c>
      <c r="L25" s="275">
        <v>19833</v>
      </c>
      <c r="M25" s="281">
        <v>7094.45</v>
      </c>
      <c r="N25" s="281">
        <f>IF(L25&gt;0,L25*100/M25-100,"/  ")</f>
        <v>179.55655477168773</v>
      </c>
    </row>
    <row r="26" spans="1:14" s="17" customFormat="1" ht="13.5" customHeight="1">
      <c r="A26" s="374"/>
      <c r="B26" s="18"/>
      <c r="C26" s="280" t="s">
        <v>334</v>
      </c>
      <c r="D26" s="275">
        <v>250.7</v>
      </c>
      <c r="E26" s="275">
        <v>293.832</v>
      </c>
      <c r="F26" s="276">
        <f t="shared" si="0"/>
        <v>-14.679136377249577</v>
      </c>
      <c r="G26" s="277">
        <v>169.1</v>
      </c>
      <c r="H26" s="277">
        <v>200.19393068773567</v>
      </c>
      <c r="I26" s="278">
        <v>168.73411855056833</v>
      </c>
      <c r="J26" s="276">
        <f>IF(G26&gt;0,G26*100/H26-100,"-")</f>
        <v>-15.53190477898967</v>
      </c>
      <c r="K26" s="276">
        <f aca="true" t="shared" si="4" ref="K26:K31">IF(G26&gt;0,G26*100/I26-100,"-")</f>
        <v>0.21683904391987596</v>
      </c>
      <c r="L26" s="275">
        <v>42400</v>
      </c>
      <c r="M26" s="279">
        <v>58823.383041838744</v>
      </c>
      <c r="N26" s="276">
        <f>IF(M26&gt;0,L26*100/M26-100,"-")</f>
        <v>-27.91982064370123</v>
      </c>
    </row>
    <row r="27" spans="1:14" s="17" customFormat="1" ht="13.5" customHeight="1">
      <c r="A27" s="375"/>
      <c r="B27" s="19"/>
      <c r="C27" s="280" t="s">
        <v>373</v>
      </c>
      <c r="D27" s="275">
        <v>26.6</v>
      </c>
      <c r="E27" s="275">
        <v>52.1587</v>
      </c>
      <c r="F27" s="276">
        <f t="shared" si="0"/>
        <v>-49.00179644047877</v>
      </c>
      <c r="G27" s="277">
        <v>669.9</v>
      </c>
      <c r="H27" s="283">
        <v>338.2018163471241</v>
      </c>
      <c r="I27" s="278">
        <v>297.1997559618037</v>
      </c>
      <c r="J27" s="284" t="s">
        <v>318</v>
      </c>
      <c r="K27" s="276">
        <f t="shared" si="4"/>
        <v>125.40395359076135</v>
      </c>
      <c r="L27" s="275">
        <v>17826</v>
      </c>
      <c r="M27" s="281">
        <v>17640.167078304745</v>
      </c>
      <c r="N27" s="284" t="s">
        <v>318</v>
      </c>
    </row>
    <row r="28" spans="1:14" s="17" customFormat="1" ht="13.5" customHeight="1">
      <c r="A28" s="369" t="s">
        <v>335</v>
      </c>
      <c r="B28" s="370"/>
      <c r="C28" s="280" t="s">
        <v>374</v>
      </c>
      <c r="D28" s="275">
        <v>212.3</v>
      </c>
      <c r="E28" s="275">
        <v>196.9818</v>
      </c>
      <c r="F28" s="276">
        <f t="shared" si="0"/>
        <v>7.776454474474292</v>
      </c>
      <c r="G28" s="277">
        <v>332.9</v>
      </c>
      <c r="H28" s="277">
        <v>511.5433673469388</v>
      </c>
      <c r="I28" s="278">
        <v>373.86722939966376</v>
      </c>
      <c r="J28" s="276">
        <f aca="true" t="shared" si="5" ref="J28:J33">IF(G28&gt;0,G28*100/H28-100,"-")</f>
        <v>-34.92242862485975</v>
      </c>
      <c r="K28" s="276">
        <f t="shared" si="4"/>
        <v>-10.957694651506841</v>
      </c>
      <c r="L28" s="275">
        <v>70669</v>
      </c>
      <c r="M28" s="279">
        <v>100764.73327806122</v>
      </c>
      <c r="N28" s="276">
        <f>IF(M28&gt;0,L28*100/M28-100,"-")</f>
        <v>-29.86732788247626</v>
      </c>
    </row>
    <row r="29" spans="1:14" s="17" customFormat="1" ht="13.5" customHeight="1">
      <c r="A29" s="367"/>
      <c r="B29" s="368"/>
      <c r="C29" s="280" t="s">
        <v>336</v>
      </c>
      <c r="D29" s="275">
        <v>1788.9</v>
      </c>
      <c r="E29" s="275">
        <v>1741.4069</v>
      </c>
      <c r="F29" s="276">
        <f t="shared" si="0"/>
        <v>2.727283324764599</v>
      </c>
      <c r="G29" s="277">
        <v>597.5</v>
      </c>
      <c r="H29" s="277">
        <v>739.4832135383497</v>
      </c>
      <c r="I29" s="278">
        <v>649.9467775163977</v>
      </c>
      <c r="J29" s="276">
        <f t="shared" si="5"/>
        <v>-19.200329492129356</v>
      </c>
      <c r="K29" s="276">
        <f t="shared" si="4"/>
        <v>-8.069395730648807</v>
      </c>
      <c r="L29" s="275">
        <v>1068796</v>
      </c>
      <c r="M29" s="279">
        <v>1287741.1704898556</v>
      </c>
      <c r="N29" s="276">
        <f>IF(M29&gt;0,L29*100/M29-100,"-")</f>
        <v>-17.002265323750507</v>
      </c>
    </row>
    <row r="30" spans="1:14" s="17" customFormat="1" ht="13.5" customHeight="1">
      <c r="A30" s="367"/>
      <c r="B30" s="368"/>
      <c r="C30" s="280" t="s">
        <v>337</v>
      </c>
      <c r="D30" s="275">
        <v>112</v>
      </c>
      <c r="E30" s="275">
        <v>116.443</v>
      </c>
      <c r="F30" s="276">
        <f t="shared" si="0"/>
        <v>-3.815600766040035</v>
      </c>
      <c r="G30" s="277">
        <v>88.1</v>
      </c>
      <c r="H30" s="283">
        <v>249.9200799200799</v>
      </c>
      <c r="I30" s="278">
        <v>265.00855462170506</v>
      </c>
      <c r="J30" s="284">
        <f t="shared" si="5"/>
        <v>-64.74873086301315</v>
      </c>
      <c r="K30" s="276">
        <f t="shared" si="4"/>
        <v>-66.75579015712864</v>
      </c>
      <c r="L30" s="275">
        <v>9865</v>
      </c>
      <c r="M30" s="281">
        <v>29101.443866133865</v>
      </c>
      <c r="N30" s="281">
        <f>IF(L30&gt;0,L30*100/M30-100,"/  ")</f>
        <v>-66.1013383206042</v>
      </c>
    </row>
    <row r="31" spans="1:14" s="17" customFormat="1" ht="13.5" customHeight="1">
      <c r="A31" s="367"/>
      <c r="B31" s="368"/>
      <c r="C31" s="280" t="s">
        <v>338</v>
      </c>
      <c r="D31" s="275">
        <v>270.9</v>
      </c>
      <c r="E31" s="275">
        <v>191.4611</v>
      </c>
      <c r="F31" s="276">
        <f t="shared" si="0"/>
        <v>41.49088248213343</v>
      </c>
      <c r="G31" s="277">
        <v>322.7</v>
      </c>
      <c r="H31" s="277">
        <v>588.2901252548792</v>
      </c>
      <c r="I31" s="278">
        <v>487.46317140801693</v>
      </c>
      <c r="J31" s="276">
        <f t="shared" si="5"/>
        <v>-45.14611309170133</v>
      </c>
      <c r="K31" s="276">
        <f t="shared" si="4"/>
        <v>-33.8001270808019</v>
      </c>
      <c r="L31" s="275">
        <v>87415</v>
      </c>
      <c r="M31" s="279">
        <v>112634.67450043694</v>
      </c>
      <c r="N31" s="276">
        <f>IF(M31&gt;0,L31*100/M31-100,"-")</f>
        <v>-22.390684407170824</v>
      </c>
    </row>
    <row r="32" spans="1:14" s="17" customFormat="1" ht="13.5" customHeight="1">
      <c r="A32" s="371"/>
      <c r="B32" s="372"/>
      <c r="C32" s="280" t="s">
        <v>339</v>
      </c>
      <c r="D32" s="286">
        <v>0</v>
      </c>
      <c r="E32" s="275">
        <v>91.91626294628453</v>
      </c>
      <c r="F32" s="281">
        <f t="shared" si="0"/>
        <v>-100</v>
      </c>
      <c r="G32" s="286">
        <v>0</v>
      </c>
      <c r="H32" s="277">
        <v>449.3565190746132</v>
      </c>
      <c r="I32" s="278">
        <v>397.7065422887281</v>
      </c>
      <c r="J32" s="276" t="str">
        <f t="shared" si="5"/>
        <v>-</v>
      </c>
      <c r="K32" s="276" t="s">
        <v>318</v>
      </c>
      <c r="L32" s="287">
        <v>0</v>
      </c>
      <c r="M32" s="279">
        <v>41303.17196388927</v>
      </c>
      <c r="N32" s="276" t="s">
        <v>318</v>
      </c>
    </row>
    <row r="33" spans="1:14" s="17" customFormat="1" ht="13.5" customHeight="1">
      <c r="A33" s="373" t="s">
        <v>340</v>
      </c>
      <c r="B33" s="16"/>
      <c r="C33" s="280" t="s">
        <v>341</v>
      </c>
      <c r="D33" s="275">
        <v>60.2</v>
      </c>
      <c r="E33" s="275">
        <v>60.3899</v>
      </c>
      <c r="F33" s="276">
        <f t="shared" si="0"/>
        <v>-0.314456556477154</v>
      </c>
      <c r="G33" s="277">
        <v>174.2</v>
      </c>
      <c r="H33" s="277">
        <v>242.26396917148364</v>
      </c>
      <c r="I33" s="278">
        <v>227.28097607893153</v>
      </c>
      <c r="J33" s="276">
        <f t="shared" si="5"/>
        <v>-28.094961625641233</v>
      </c>
      <c r="K33" s="276">
        <f>IF(G33&gt;0,G33*100/I33-100,"-")</f>
        <v>-23.354781818825543</v>
      </c>
      <c r="L33" s="275">
        <v>10477</v>
      </c>
      <c r="M33" s="279">
        <v>14630.296871868979</v>
      </c>
      <c r="N33" s="276">
        <f aca="true" t="shared" si="6" ref="N33:N42">IF(M33&gt;0,L33*100/M33-100,"-")</f>
        <v>-28.388329425186896</v>
      </c>
    </row>
    <row r="34" spans="1:14" s="17" customFormat="1" ht="13.5" customHeight="1">
      <c r="A34" s="374"/>
      <c r="B34" s="18"/>
      <c r="C34" s="280" t="s">
        <v>342</v>
      </c>
      <c r="D34" s="286">
        <v>0</v>
      </c>
      <c r="E34" s="275">
        <v>38.3518</v>
      </c>
      <c r="F34" s="281">
        <f t="shared" si="0"/>
        <v>-100</v>
      </c>
      <c r="G34" s="286">
        <v>0</v>
      </c>
      <c r="H34" s="281">
        <v>100</v>
      </c>
      <c r="I34" s="278">
        <v>248.81591810317948</v>
      </c>
      <c r="J34" s="284" t="s">
        <v>318</v>
      </c>
      <c r="K34" s="284" t="s">
        <v>318</v>
      </c>
      <c r="L34" s="287">
        <v>0</v>
      </c>
      <c r="M34" s="281">
        <v>3835.18</v>
      </c>
      <c r="N34" s="281">
        <f t="shared" si="6"/>
        <v>-100</v>
      </c>
    </row>
    <row r="35" spans="1:14" s="17" customFormat="1" ht="13.5" customHeight="1">
      <c r="A35" s="374"/>
      <c r="B35" s="18"/>
      <c r="C35" s="280" t="s">
        <v>343</v>
      </c>
      <c r="D35" s="277">
        <v>190.5</v>
      </c>
      <c r="E35" s="281">
        <v>181.6591</v>
      </c>
      <c r="F35" s="281">
        <f t="shared" si="0"/>
        <v>4.8667531656823115</v>
      </c>
      <c r="G35" s="277">
        <v>281.7</v>
      </c>
      <c r="H35" s="277">
        <v>185.4095701540957</v>
      </c>
      <c r="I35" s="278">
        <v>239.77161198654605</v>
      </c>
      <c r="J35" s="276">
        <f>IF(G35&gt;0,G35*100/H35-100,"-")</f>
        <v>51.93390490354753</v>
      </c>
      <c r="K35" s="276">
        <f aca="true" t="shared" si="7" ref="K35:K42">IF(G35&gt;0,G35*100/I35-100,"-")</f>
        <v>17.486802405868886</v>
      </c>
      <c r="L35" s="275">
        <v>53681</v>
      </c>
      <c r="M35" s="281">
        <v>33681.335645579886</v>
      </c>
      <c r="N35" s="281">
        <f t="shared" si="6"/>
        <v>59.3790714384711</v>
      </c>
    </row>
    <row r="36" spans="1:14" s="17" customFormat="1" ht="13.5" customHeight="1">
      <c r="A36" s="374"/>
      <c r="B36" s="18"/>
      <c r="C36" s="280" t="s">
        <v>344</v>
      </c>
      <c r="D36" s="275">
        <v>71.6</v>
      </c>
      <c r="E36" s="275">
        <v>34.4462</v>
      </c>
      <c r="F36" s="276">
        <f t="shared" si="0"/>
        <v>107.86037356805684</v>
      </c>
      <c r="G36" s="277">
        <v>302.2</v>
      </c>
      <c r="H36" s="277">
        <v>126.4</v>
      </c>
      <c r="I36" s="278">
        <v>226.37136535120334</v>
      </c>
      <c r="J36" s="276">
        <f>IF(G36&gt;0,G36*100/H36-100,"-")</f>
        <v>139.08227848101265</v>
      </c>
      <c r="K36" s="276">
        <f t="shared" si="7"/>
        <v>33.49744987894229</v>
      </c>
      <c r="L36" s="275">
        <v>21646</v>
      </c>
      <c r="M36" s="279">
        <v>4353.99968</v>
      </c>
      <c r="N36" s="276">
        <f t="shared" si="6"/>
        <v>397.1520806358902</v>
      </c>
    </row>
    <row r="37" spans="1:14" s="17" customFormat="1" ht="13.5" customHeight="1">
      <c r="A37" s="375"/>
      <c r="B37" s="19"/>
      <c r="C37" s="280" t="s">
        <v>345</v>
      </c>
      <c r="D37" s="277">
        <v>48</v>
      </c>
      <c r="E37" s="281">
        <v>74.7969</v>
      </c>
      <c r="F37" s="281">
        <f t="shared" si="0"/>
        <v>-35.82621739671029</v>
      </c>
      <c r="G37" s="277">
        <v>73.4</v>
      </c>
      <c r="H37" s="281">
        <v>64.61538461538461</v>
      </c>
      <c r="I37" s="278">
        <v>104.1698124751498</v>
      </c>
      <c r="J37" s="284">
        <f>IF(G37&gt;0,G37*100/H37-100,"/  ")</f>
        <v>13.595238095238116</v>
      </c>
      <c r="K37" s="276">
        <f t="shared" si="7"/>
        <v>-29.538127931726933</v>
      </c>
      <c r="L37" s="275">
        <v>3524</v>
      </c>
      <c r="M37" s="281">
        <v>4833.030461538461</v>
      </c>
      <c r="N37" s="281">
        <f t="shared" si="6"/>
        <v>-27.08508609568679</v>
      </c>
    </row>
    <row r="38" spans="1:14" s="17" customFormat="1" ht="13.5" customHeight="1">
      <c r="A38" s="369" t="s">
        <v>346</v>
      </c>
      <c r="B38" s="16"/>
      <c r="C38" s="280" t="s">
        <v>347</v>
      </c>
      <c r="D38" s="275">
        <v>792.4</v>
      </c>
      <c r="E38" s="275">
        <v>715.9479</v>
      </c>
      <c r="F38" s="276">
        <f t="shared" si="0"/>
        <v>10.678444618665694</v>
      </c>
      <c r="G38" s="277">
        <v>100.5</v>
      </c>
      <c r="H38" s="277">
        <v>107.29763499861757</v>
      </c>
      <c r="I38" s="278">
        <v>94.1836983711113</v>
      </c>
      <c r="J38" s="276">
        <f>IF(G38&gt;0,G38*100/H38-100,"-")</f>
        <v>-6.335307389305598</v>
      </c>
      <c r="K38" s="276">
        <f t="shared" si="7"/>
        <v>6.7063639866854885</v>
      </c>
      <c r="L38" s="275">
        <v>79635</v>
      </c>
      <c r="M38" s="279">
        <v>76819.51645222674</v>
      </c>
      <c r="N38" s="276">
        <f t="shared" si="6"/>
        <v>3.665062835333231</v>
      </c>
    </row>
    <row r="39" spans="1:14" s="17" customFormat="1" ht="13.5" customHeight="1">
      <c r="A39" s="367"/>
      <c r="B39" s="18"/>
      <c r="C39" s="280" t="s">
        <v>348</v>
      </c>
      <c r="D39" s="277">
        <v>24.1</v>
      </c>
      <c r="E39" s="281">
        <v>2.0775</v>
      </c>
      <c r="F39" s="281">
        <f t="shared" si="0"/>
        <v>1060.0481347773766</v>
      </c>
      <c r="G39" s="277">
        <v>29.4</v>
      </c>
      <c r="H39" s="283">
        <v>0</v>
      </c>
      <c r="I39" s="278">
        <v>38.21936862171455</v>
      </c>
      <c r="J39" s="288" t="s">
        <v>260</v>
      </c>
      <c r="K39" s="276">
        <f t="shared" si="7"/>
        <v>-23.0756523191327</v>
      </c>
      <c r="L39" s="275">
        <v>710</v>
      </c>
      <c r="M39" s="283">
        <v>0</v>
      </c>
      <c r="N39" s="283" t="str">
        <f t="shared" si="6"/>
        <v>-</v>
      </c>
    </row>
    <row r="40" spans="1:14" s="17" customFormat="1" ht="13.5" customHeight="1">
      <c r="A40" s="367"/>
      <c r="B40" s="18"/>
      <c r="C40" s="280" t="s">
        <v>349</v>
      </c>
      <c r="D40" s="275">
        <v>424.3</v>
      </c>
      <c r="E40" s="275">
        <v>406.3264</v>
      </c>
      <c r="F40" s="276">
        <f t="shared" si="0"/>
        <v>4.4234388905077395</v>
      </c>
      <c r="G40" s="277">
        <v>396.6</v>
      </c>
      <c r="H40" s="277">
        <v>226.37096774193552</v>
      </c>
      <c r="I40" s="278">
        <v>343.26000658296294</v>
      </c>
      <c r="J40" s="276">
        <f>IF(G40&gt;0,G40*100/H40-100,"-")</f>
        <v>75.1991449946562</v>
      </c>
      <c r="K40" s="276">
        <f t="shared" si="7"/>
        <v>15.539239175579652</v>
      </c>
      <c r="L40" s="275">
        <v>168316</v>
      </c>
      <c r="M40" s="279">
        <v>91980.50038709678</v>
      </c>
      <c r="N40" s="276">
        <f t="shared" si="6"/>
        <v>82.99095927033218</v>
      </c>
    </row>
    <row r="41" spans="1:14" s="17" customFormat="1" ht="13.5" customHeight="1">
      <c r="A41" s="367"/>
      <c r="B41" s="18"/>
      <c r="C41" s="289" t="s">
        <v>375</v>
      </c>
      <c r="D41" s="275">
        <v>1997.4</v>
      </c>
      <c r="E41" s="275">
        <v>1965.8275</v>
      </c>
      <c r="F41" s="276">
        <f t="shared" si="0"/>
        <v>1.6060666564080464</v>
      </c>
      <c r="G41" s="277">
        <v>518.3</v>
      </c>
      <c r="H41" s="277">
        <v>548.3202735926369</v>
      </c>
      <c r="I41" s="278">
        <v>509.8594340652715</v>
      </c>
      <c r="J41" s="276">
        <f>IF(G41&gt;0,G41*100/H41-100,"-")</f>
        <v>-5.474952329583189</v>
      </c>
      <c r="K41" s="276">
        <f t="shared" si="7"/>
        <v>1.6554692079401434</v>
      </c>
      <c r="L41" s="275">
        <v>1035257</v>
      </c>
      <c r="M41" s="279">
        <v>1077903.0726359296</v>
      </c>
      <c r="N41" s="276">
        <f t="shared" si="6"/>
        <v>-3.9563921579369747</v>
      </c>
    </row>
    <row r="42" spans="1:14" s="17" customFormat="1" ht="13.5" customHeight="1">
      <c r="A42" s="371"/>
      <c r="B42" s="19"/>
      <c r="C42" s="280" t="s">
        <v>376</v>
      </c>
      <c r="D42" s="275">
        <v>131.9</v>
      </c>
      <c r="E42" s="275">
        <v>119.3927</v>
      </c>
      <c r="F42" s="276">
        <f t="shared" si="0"/>
        <v>10.47576610630297</v>
      </c>
      <c r="G42" s="277">
        <v>438.1</v>
      </c>
      <c r="H42" s="281">
        <v>250.05248031988006</v>
      </c>
      <c r="I42" s="278">
        <v>343.27512465814607</v>
      </c>
      <c r="J42" s="284">
        <f>IF(G42&gt;0,G42*100/H42-100,"-")</f>
        <v>75.20322111564732</v>
      </c>
      <c r="K42" s="276">
        <f t="shared" si="7"/>
        <v>27.623579027547137</v>
      </c>
      <c r="L42" s="275">
        <v>57780</v>
      </c>
      <c r="M42" s="281">
        <v>29854.440767087344</v>
      </c>
      <c r="N42" s="281">
        <f t="shared" si="6"/>
        <v>93.53904650493016</v>
      </c>
    </row>
    <row r="43" spans="1:14" s="17" customFormat="1" ht="13.5" customHeight="1">
      <c r="A43" s="369" t="s">
        <v>350</v>
      </c>
      <c r="B43" s="370"/>
      <c r="C43" s="290" t="s">
        <v>351</v>
      </c>
      <c r="D43" s="286">
        <v>0</v>
      </c>
      <c r="E43" s="281">
        <v>16.3137</v>
      </c>
      <c r="F43" s="281">
        <f t="shared" si="0"/>
        <v>-100</v>
      </c>
      <c r="G43" s="286">
        <v>0</v>
      </c>
      <c r="H43" s="281" t="s">
        <v>260</v>
      </c>
      <c r="I43" s="281">
        <v>0</v>
      </c>
      <c r="J43" s="281" t="s">
        <v>260</v>
      </c>
      <c r="K43" s="281" t="s">
        <v>260</v>
      </c>
      <c r="L43" s="287">
        <v>0</v>
      </c>
      <c r="M43" s="288" t="s">
        <v>260</v>
      </c>
      <c r="N43" s="288" t="s">
        <v>260</v>
      </c>
    </row>
    <row r="44" spans="1:14" s="17" customFormat="1" ht="13.5" customHeight="1">
      <c r="A44" s="367"/>
      <c r="B44" s="368"/>
      <c r="C44" s="290" t="s">
        <v>352</v>
      </c>
      <c r="D44" s="275">
        <v>24</v>
      </c>
      <c r="E44" s="275">
        <v>21.8215</v>
      </c>
      <c r="F44" s="276">
        <f t="shared" si="0"/>
        <v>9.983273377173887</v>
      </c>
      <c r="G44" s="277">
        <v>252</v>
      </c>
      <c r="H44" s="281">
        <v>0</v>
      </c>
      <c r="I44" s="285">
        <v>0</v>
      </c>
      <c r="J44" s="276" t="s">
        <v>353</v>
      </c>
      <c r="K44" s="276" t="s">
        <v>353</v>
      </c>
      <c r="L44" s="275">
        <v>6042</v>
      </c>
      <c r="M44" s="288" t="s">
        <v>260</v>
      </c>
      <c r="N44" s="288" t="s">
        <v>260</v>
      </c>
    </row>
    <row r="45" spans="1:14" s="17" customFormat="1" ht="13.5" customHeight="1">
      <c r="A45" s="367"/>
      <c r="B45" s="368"/>
      <c r="C45" s="290" t="s">
        <v>354</v>
      </c>
      <c r="D45" s="275">
        <v>133</v>
      </c>
      <c r="E45" s="275">
        <v>37.4388</v>
      </c>
      <c r="F45" s="281">
        <f t="shared" si="0"/>
        <v>255.24642883853113</v>
      </c>
      <c r="G45" s="277">
        <v>82</v>
      </c>
      <c r="H45" s="281">
        <v>60</v>
      </c>
      <c r="I45" s="285">
        <v>0</v>
      </c>
      <c r="J45" s="276" t="s">
        <v>353</v>
      </c>
      <c r="K45" s="276" t="s">
        <v>353</v>
      </c>
      <c r="L45" s="275">
        <v>10903</v>
      </c>
      <c r="M45" s="288" t="s">
        <v>260</v>
      </c>
      <c r="N45" s="288" t="s">
        <v>260</v>
      </c>
    </row>
    <row r="46" spans="1:14" s="17" customFormat="1" ht="13.5" customHeight="1">
      <c r="A46" s="367"/>
      <c r="B46" s="368"/>
      <c r="C46" s="290" t="s">
        <v>355</v>
      </c>
      <c r="D46" s="286">
        <v>0</v>
      </c>
      <c r="E46" s="275">
        <v>49.1553</v>
      </c>
      <c r="F46" s="281">
        <f t="shared" si="0"/>
        <v>-100</v>
      </c>
      <c r="G46" s="286">
        <v>0</v>
      </c>
      <c r="H46" s="281">
        <v>0</v>
      </c>
      <c r="I46" s="285">
        <v>0</v>
      </c>
      <c r="J46" s="276" t="s">
        <v>353</v>
      </c>
      <c r="K46" s="276" t="s">
        <v>353</v>
      </c>
      <c r="L46" s="287">
        <v>0</v>
      </c>
      <c r="M46" s="288" t="s">
        <v>260</v>
      </c>
      <c r="N46" s="288" t="s">
        <v>260</v>
      </c>
    </row>
    <row r="47" spans="1:14" s="17" customFormat="1" ht="13.5" customHeight="1">
      <c r="A47" s="367"/>
      <c r="B47" s="368"/>
      <c r="C47" s="290" t="s">
        <v>356</v>
      </c>
      <c r="D47" s="286">
        <v>0</v>
      </c>
      <c r="E47" s="281">
        <v>0.018</v>
      </c>
      <c r="F47" s="281">
        <f t="shared" si="0"/>
        <v>-100</v>
      </c>
      <c r="G47" s="286">
        <v>0</v>
      </c>
      <c r="H47" s="281">
        <v>0</v>
      </c>
      <c r="I47" s="285">
        <v>0</v>
      </c>
      <c r="J47" s="276" t="s">
        <v>353</v>
      </c>
      <c r="K47" s="276" t="s">
        <v>353</v>
      </c>
      <c r="L47" s="287">
        <v>0</v>
      </c>
      <c r="M47" s="288" t="s">
        <v>260</v>
      </c>
      <c r="N47" s="288" t="s">
        <v>260</v>
      </c>
    </row>
    <row r="48" spans="1:14" s="17" customFormat="1" ht="13.5" customHeight="1">
      <c r="A48" s="367"/>
      <c r="B48" s="368"/>
      <c r="C48" s="290" t="s">
        <v>357</v>
      </c>
      <c r="D48" s="277">
        <v>51</v>
      </c>
      <c r="E48" s="281">
        <v>12.4524</v>
      </c>
      <c r="F48" s="275" t="s">
        <v>318</v>
      </c>
      <c r="G48" s="277">
        <v>92.7</v>
      </c>
      <c r="H48" s="281">
        <v>0</v>
      </c>
      <c r="I48" s="285">
        <v>0</v>
      </c>
      <c r="J48" s="276" t="s">
        <v>353</v>
      </c>
      <c r="K48" s="276" t="s">
        <v>353</v>
      </c>
      <c r="L48" s="275">
        <v>4724</v>
      </c>
      <c r="M48" s="288" t="s">
        <v>260</v>
      </c>
      <c r="N48" s="288" t="s">
        <v>260</v>
      </c>
    </row>
    <row r="49" spans="1:14" s="17" customFormat="1" ht="13.5" customHeight="1">
      <c r="A49" s="367"/>
      <c r="B49" s="368"/>
      <c r="C49" s="290" t="s">
        <v>358</v>
      </c>
      <c r="D49" s="277">
        <v>12.2</v>
      </c>
      <c r="E49" s="281">
        <v>11.6827</v>
      </c>
      <c r="F49" s="281">
        <f>IF(E49&gt;0,D49*100/E49-100,"-")</f>
        <v>4.427914779973804</v>
      </c>
      <c r="G49" s="277">
        <v>94.3</v>
      </c>
      <c r="H49" s="281">
        <v>0</v>
      </c>
      <c r="I49" s="285">
        <v>0</v>
      </c>
      <c r="J49" s="276" t="s">
        <v>353</v>
      </c>
      <c r="K49" s="276" t="s">
        <v>353</v>
      </c>
      <c r="L49" s="275">
        <v>1152</v>
      </c>
      <c r="M49" s="288" t="s">
        <v>260</v>
      </c>
      <c r="N49" s="288" t="s">
        <v>260</v>
      </c>
    </row>
    <row r="50" spans="1:14" s="17" customFormat="1" ht="13.5" customHeight="1">
      <c r="A50" s="367"/>
      <c r="B50" s="368"/>
      <c r="C50" s="290" t="s">
        <v>359</v>
      </c>
      <c r="D50" s="277">
        <v>1</v>
      </c>
      <c r="E50" s="281">
        <v>0.4719</v>
      </c>
      <c r="F50" s="281">
        <f>IF(E50&gt;0,D50*100/E50-100,"-")</f>
        <v>111.90930281839374</v>
      </c>
      <c r="G50" s="277">
        <v>109.9</v>
      </c>
      <c r="H50" s="281">
        <v>0</v>
      </c>
      <c r="I50" s="285">
        <v>0</v>
      </c>
      <c r="J50" s="276" t="s">
        <v>353</v>
      </c>
      <c r="K50" s="276" t="s">
        <v>353</v>
      </c>
      <c r="L50" s="275">
        <v>105</v>
      </c>
      <c r="M50" s="288" t="s">
        <v>260</v>
      </c>
      <c r="N50" s="288" t="s">
        <v>260</v>
      </c>
    </row>
    <row r="51" spans="1:14" s="17" customFormat="1" ht="13.5" customHeight="1">
      <c r="A51" s="367"/>
      <c r="B51" s="368"/>
      <c r="C51" s="290" t="s">
        <v>360</v>
      </c>
      <c r="D51" s="277">
        <v>28</v>
      </c>
      <c r="E51" s="281">
        <v>37.9795</v>
      </c>
      <c r="F51" s="281">
        <f>IF(E51&gt;0,D51*100/E51-100,"-")</f>
        <v>-26.276017325135925</v>
      </c>
      <c r="G51" s="277">
        <v>69.4</v>
      </c>
      <c r="H51" s="281">
        <v>65</v>
      </c>
      <c r="I51" s="285">
        <v>0</v>
      </c>
      <c r="J51" s="276" t="s">
        <v>353</v>
      </c>
      <c r="K51" s="276" t="s">
        <v>353</v>
      </c>
      <c r="L51" s="275">
        <v>1943</v>
      </c>
      <c r="M51" s="288" t="s">
        <v>260</v>
      </c>
      <c r="N51" s="288" t="s">
        <v>260</v>
      </c>
    </row>
    <row r="52" spans="1:14" s="17" customFormat="1" ht="13.5" customHeight="1">
      <c r="A52" s="367"/>
      <c r="B52" s="368"/>
      <c r="C52" s="290" t="s">
        <v>361</v>
      </c>
      <c r="D52" s="275">
        <v>1047.8</v>
      </c>
      <c r="E52" s="275">
        <v>916.9576</v>
      </c>
      <c r="F52" s="276">
        <f>IF(E52&gt;0,D52*100/E52-100,"-")</f>
        <v>14.26918758293732</v>
      </c>
      <c r="G52" s="277" t="s">
        <v>353</v>
      </c>
      <c r="H52" s="277" t="s">
        <v>353</v>
      </c>
      <c r="I52" s="285">
        <v>0</v>
      </c>
      <c r="J52" s="276" t="s">
        <v>353</v>
      </c>
      <c r="K52" s="276" t="s">
        <v>353</v>
      </c>
      <c r="L52" s="291" t="s">
        <v>353</v>
      </c>
      <c r="M52" s="276" t="s">
        <v>353</v>
      </c>
      <c r="N52" s="276" t="s">
        <v>353</v>
      </c>
    </row>
    <row r="53" spans="1:14" s="17" customFormat="1" ht="3.75" customHeight="1">
      <c r="A53" s="371"/>
      <c r="B53" s="372"/>
      <c r="C53" s="290"/>
      <c r="D53" s="275"/>
      <c r="E53" s="275"/>
      <c r="F53" s="276"/>
      <c r="G53" s="277"/>
      <c r="H53" s="277"/>
      <c r="I53" s="285">
        <v>0</v>
      </c>
      <c r="J53" s="276"/>
      <c r="K53" s="276"/>
      <c r="L53" s="275"/>
      <c r="M53" s="276"/>
      <c r="N53" s="276"/>
    </row>
    <row r="54" spans="1:14" s="17" customFormat="1" ht="9.75" customHeight="1">
      <c r="A54" s="376" t="s">
        <v>362</v>
      </c>
      <c r="B54" s="377"/>
      <c r="C54" s="377"/>
      <c r="D54" s="275">
        <v>416</v>
      </c>
      <c r="E54" s="275">
        <v>374.41563705371664</v>
      </c>
      <c r="F54" s="277" t="s">
        <v>353</v>
      </c>
      <c r="G54" s="277" t="s">
        <v>353</v>
      </c>
      <c r="H54" s="277" t="s">
        <v>353</v>
      </c>
      <c r="I54" s="285">
        <v>0</v>
      </c>
      <c r="J54" s="276" t="s">
        <v>353</v>
      </c>
      <c r="K54" s="276" t="s">
        <v>353</v>
      </c>
      <c r="L54" s="291" t="s">
        <v>353</v>
      </c>
      <c r="M54" s="276" t="s">
        <v>353</v>
      </c>
      <c r="N54" s="276" t="s">
        <v>353</v>
      </c>
    </row>
    <row r="55" spans="1:14" s="17" customFormat="1" ht="9.75" customHeight="1">
      <c r="A55" s="366" t="s">
        <v>363</v>
      </c>
      <c r="B55" s="366"/>
      <c r="C55" s="366"/>
      <c r="D55" s="275">
        <v>18791</v>
      </c>
      <c r="E55" s="275">
        <v>18712.104</v>
      </c>
      <c r="F55" s="276">
        <f>IF(E55&gt;0,D55*100/E55-100,"-")</f>
        <v>0.4216308331762235</v>
      </c>
      <c r="G55" s="277" t="s">
        <v>353</v>
      </c>
      <c r="H55" s="277" t="s">
        <v>353</v>
      </c>
      <c r="I55" s="285">
        <v>0</v>
      </c>
      <c r="J55" s="276" t="s">
        <v>353</v>
      </c>
      <c r="K55" s="276" t="s">
        <v>353</v>
      </c>
      <c r="L55" s="291" t="s">
        <v>353</v>
      </c>
      <c r="M55" s="276" t="s">
        <v>353</v>
      </c>
      <c r="N55" s="276" t="s">
        <v>353</v>
      </c>
    </row>
    <row r="56" spans="1:14" s="17" customFormat="1" ht="9.75" customHeight="1">
      <c r="A56" s="366" t="s">
        <v>394</v>
      </c>
      <c r="B56" s="366"/>
      <c r="C56" s="366"/>
      <c r="D56" s="292">
        <v>17211.8</v>
      </c>
      <c r="E56" s="292">
        <v>17233.396962946284</v>
      </c>
      <c r="F56" s="293">
        <f>IF(E56&gt;0,D56*100/E56-100,"-")</f>
        <v>-0.1253204054471695</v>
      </c>
      <c r="G56" s="277" t="s">
        <v>353</v>
      </c>
      <c r="H56" s="277" t="s">
        <v>353</v>
      </c>
      <c r="I56" s="285">
        <v>1</v>
      </c>
      <c r="J56" s="276" t="s">
        <v>353</v>
      </c>
      <c r="K56" s="276" t="s">
        <v>353</v>
      </c>
      <c r="L56" s="292">
        <v>5144995</v>
      </c>
      <c r="M56" s="292">
        <v>5040938.252339959</v>
      </c>
      <c r="N56" s="293">
        <f>IF(M56&gt;0,L56*100/M56-100,"-")</f>
        <v>2.0642337289439894</v>
      </c>
    </row>
    <row r="57" spans="1:2" s="17" customFormat="1" ht="9.75" customHeight="1">
      <c r="A57" s="17" t="s">
        <v>364</v>
      </c>
      <c r="B57" s="20"/>
    </row>
    <row r="58" spans="1:2" s="17" customFormat="1" ht="4.5" customHeight="1">
      <c r="A58" s="20"/>
      <c r="B58" s="20"/>
    </row>
    <row r="59" spans="1:2" s="17" customFormat="1" ht="4.5" customHeight="1">
      <c r="A59" s="20"/>
      <c r="B59" s="20"/>
    </row>
    <row r="60" spans="1:14" s="17" customFormat="1" ht="9">
      <c r="A60" s="20"/>
      <c r="B60" s="20"/>
      <c r="C60" s="296" t="s">
        <v>243</v>
      </c>
      <c r="D60" s="297"/>
      <c r="E60" s="297"/>
      <c r="F60" s="298"/>
      <c r="G60" s="299"/>
      <c r="H60" s="299"/>
      <c r="I60" s="299"/>
      <c r="J60" s="298"/>
      <c r="K60" s="298"/>
      <c r="L60" s="298"/>
      <c r="M60" s="298"/>
      <c r="N60" s="298"/>
    </row>
    <row r="61" spans="1:14" s="17" customFormat="1" ht="9">
      <c r="A61" s="20"/>
      <c r="B61" s="20"/>
      <c r="C61" s="300"/>
      <c r="D61" s="301" t="s">
        <v>73</v>
      </c>
      <c r="E61" s="301"/>
      <c r="F61" s="302"/>
      <c r="G61" s="303" t="s">
        <v>377</v>
      </c>
      <c r="H61" s="304"/>
      <c r="I61" s="304"/>
      <c r="J61" s="302"/>
      <c r="K61" s="305"/>
      <c r="L61" s="306" t="s">
        <v>74</v>
      </c>
      <c r="M61" s="302"/>
      <c r="N61" s="302"/>
    </row>
    <row r="62" spans="1:14" s="17" customFormat="1" ht="9">
      <c r="A62" s="20"/>
      <c r="B62" s="20"/>
      <c r="C62" s="307"/>
      <c r="D62" s="308"/>
      <c r="E62" s="309"/>
      <c r="F62" s="310" t="s">
        <v>0</v>
      </c>
      <c r="G62" s="311"/>
      <c r="H62" s="312"/>
      <c r="I62" s="313" t="s">
        <v>69</v>
      </c>
      <c r="J62" s="314" t="s">
        <v>70</v>
      </c>
      <c r="K62" s="315"/>
      <c r="L62" s="316"/>
      <c r="M62" s="317"/>
      <c r="N62" s="310" t="s">
        <v>0</v>
      </c>
    </row>
    <row r="63" spans="1:14" s="17" customFormat="1" ht="9">
      <c r="A63" s="20"/>
      <c r="B63" s="20"/>
      <c r="C63" s="307" t="s">
        <v>71</v>
      </c>
      <c r="D63" s="248">
        <v>2012</v>
      </c>
      <c r="E63" s="248">
        <v>2011</v>
      </c>
      <c r="F63" s="259" t="s">
        <v>252</v>
      </c>
      <c r="G63" s="260">
        <v>2012</v>
      </c>
      <c r="H63" s="248">
        <v>2011</v>
      </c>
      <c r="I63" s="253" t="s">
        <v>253</v>
      </c>
      <c r="J63" s="261">
        <v>2011</v>
      </c>
      <c r="K63" s="262" t="s">
        <v>254</v>
      </c>
      <c r="L63" s="263">
        <v>2012</v>
      </c>
      <c r="M63" s="248">
        <v>2011</v>
      </c>
      <c r="N63" s="250" t="s">
        <v>252</v>
      </c>
    </row>
    <row r="64" spans="1:14" s="17" customFormat="1" ht="9">
      <c r="A64" s="20"/>
      <c r="B64" s="20"/>
      <c r="C64" s="318"/>
      <c r="D64" s="319" t="s">
        <v>2</v>
      </c>
      <c r="E64" s="320"/>
      <c r="F64" s="321" t="s">
        <v>1</v>
      </c>
      <c r="G64" s="322"/>
      <c r="H64" s="323" t="s">
        <v>365</v>
      </c>
      <c r="I64" s="324"/>
      <c r="J64" s="325" t="s">
        <v>72</v>
      </c>
      <c r="K64" s="326"/>
      <c r="L64" s="327" t="s">
        <v>279</v>
      </c>
      <c r="M64" s="326"/>
      <c r="N64" s="321" t="s">
        <v>1</v>
      </c>
    </row>
    <row r="65" spans="1:14" s="17" customFormat="1" ht="9.75" customHeight="1">
      <c r="A65" s="20"/>
      <c r="B65" s="20"/>
      <c r="C65" s="328" t="s">
        <v>321</v>
      </c>
      <c r="D65" s="329">
        <v>0</v>
      </c>
      <c r="E65" s="330">
        <v>1.3645</v>
      </c>
      <c r="F65" s="329">
        <v>0</v>
      </c>
      <c r="G65" s="329">
        <v>0</v>
      </c>
      <c r="H65" s="331">
        <v>4.93739837398374</v>
      </c>
      <c r="I65" s="331">
        <v>3.7305154042706317</v>
      </c>
      <c r="J65" s="293" t="str">
        <f aca="true" t="shared" si="8" ref="J65:J71">IF(G65&gt;0,G65*100/H65-100,"-")</f>
        <v>-</v>
      </c>
      <c r="K65" s="293" t="str">
        <f aca="true" t="shared" si="9" ref="K65:K71">IF(G65&gt;0,G65*100/I65-100,"-")</f>
        <v>-</v>
      </c>
      <c r="L65" s="329">
        <v>0</v>
      </c>
      <c r="M65" s="332">
        <v>673.7080081300813</v>
      </c>
      <c r="N65" s="329">
        <v>0</v>
      </c>
    </row>
    <row r="66" spans="1:14" s="17" customFormat="1" ht="9.75" customHeight="1">
      <c r="A66" s="20"/>
      <c r="B66" s="20"/>
      <c r="C66" s="328" t="s">
        <v>330</v>
      </c>
      <c r="D66" s="330">
        <v>1.04</v>
      </c>
      <c r="E66" s="330">
        <v>3.1489</v>
      </c>
      <c r="F66" s="293">
        <f aca="true" t="shared" si="10" ref="F66:F73">IF(E66&gt;0,D66*100/E66-100,"-")</f>
        <v>-66.97259360411573</v>
      </c>
      <c r="G66" s="277">
        <v>3.948</v>
      </c>
      <c r="H66" s="331">
        <v>2.156445837063563</v>
      </c>
      <c r="I66" s="331">
        <v>2.7934461973867717</v>
      </c>
      <c r="J66" s="293">
        <f t="shared" si="8"/>
        <v>83.07902439024392</v>
      </c>
      <c r="K66" s="293">
        <f t="shared" si="9"/>
        <v>41.33080507128781</v>
      </c>
      <c r="L66" s="332">
        <v>411</v>
      </c>
      <c r="M66" s="332">
        <v>679.0432296329453</v>
      </c>
      <c r="N66" s="293">
        <f aca="true" t="shared" si="11" ref="N66:N73">IF(M66&gt;0,L66*100/M66-100,"-")</f>
        <v>-39.47366204915043</v>
      </c>
    </row>
    <row r="67" spans="1:14" s="17" customFormat="1" ht="9.75" customHeight="1">
      <c r="A67" s="20"/>
      <c r="B67" s="20"/>
      <c r="C67" s="328" t="s">
        <v>329</v>
      </c>
      <c r="D67" s="330">
        <v>18.94</v>
      </c>
      <c r="E67" s="330">
        <v>11.7694</v>
      </c>
      <c r="F67" s="293">
        <f t="shared" si="10"/>
        <v>60.92579060954682</v>
      </c>
      <c r="G67" s="277">
        <v>0.955</v>
      </c>
      <c r="H67" s="331">
        <v>0.7985175202156334</v>
      </c>
      <c r="I67" s="331">
        <v>0.9566044037117281</v>
      </c>
      <c r="J67" s="293">
        <f t="shared" si="8"/>
        <v>19.59662447257385</v>
      </c>
      <c r="K67" s="293">
        <f t="shared" si="9"/>
        <v>-0.16771862072793908</v>
      </c>
      <c r="L67" s="332">
        <v>1807.9</v>
      </c>
      <c r="M67" s="332">
        <v>939.8072102425875</v>
      </c>
      <c r="N67" s="293">
        <f t="shared" si="11"/>
        <v>92.369241297195</v>
      </c>
    </row>
    <row r="68" spans="1:14" s="17" customFormat="1" ht="9.75" customHeight="1">
      <c r="A68" s="20"/>
      <c r="B68" s="20"/>
      <c r="C68" s="328" t="s">
        <v>366</v>
      </c>
      <c r="D68" s="330">
        <v>38.11</v>
      </c>
      <c r="E68" s="330">
        <v>37.8036</v>
      </c>
      <c r="F68" s="293">
        <f t="shared" si="10"/>
        <v>0.8105048196467948</v>
      </c>
      <c r="G68" s="277">
        <v>27.003</v>
      </c>
      <c r="H68" s="331">
        <v>25.556122038264416</v>
      </c>
      <c r="I68" s="331">
        <v>26.907587418033728</v>
      </c>
      <c r="J68" s="293">
        <f t="shared" si="8"/>
        <v>5.661570873582534</v>
      </c>
      <c r="K68" s="293">
        <f t="shared" si="9"/>
        <v>0.3545935965345137</v>
      </c>
      <c r="L68" s="332">
        <v>102921.9</v>
      </c>
      <c r="M68" s="332">
        <v>96611.34150857327</v>
      </c>
      <c r="N68" s="293">
        <f t="shared" si="11"/>
        <v>6.531902355239254</v>
      </c>
    </row>
    <row r="69" spans="1:14" s="17" customFormat="1" ht="9.75" customHeight="1">
      <c r="A69" s="20"/>
      <c r="B69" s="20"/>
      <c r="C69" s="328" t="s">
        <v>367</v>
      </c>
      <c r="D69" s="330">
        <v>22.11</v>
      </c>
      <c r="E69" s="330">
        <v>17.0507</v>
      </c>
      <c r="F69" s="293">
        <f t="shared" si="10"/>
        <v>29.672095573788766</v>
      </c>
      <c r="G69" s="277">
        <v>16.844</v>
      </c>
      <c r="H69" s="331">
        <v>18.788491608464504</v>
      </c>
      <c r="I69" s="331">
        <v>17.44397378748174</v>
      </c>
      <c r="J69" s="293">
        <f t="shared" si="8"/>
        <v>-10.349375825297656</v>
      </c>
      <c r="K69" s="293">
        <f t="shared" si="9"/>
        <v>-3.439432980071885</v>
      </c>
      <c r="L69" s="332">
        <v>37248.2</v>
      </c>
      <c r="M69" s="332">
        <v>32035.69338684457</v>
      </c>
      <c r="N69" s="293">
        <f t="shared" si="11"/>
        <v>16.270934267637656</v>
      </c>
    </row>
    <row r="70" spans="1:14" s="17" customFormat="1" ht="9.75" customHeight="1">
      <c r="A70" s="20"/>
      <c r="B70" s="20"/>
      <c r="C70" s="328" t="s">
        <v>357</v>
      </c>
      <c r="D70" s="330">
        <v>0.66</v>
      </c>
      <c r="E70" s="330">
        <v>0.4241</v>
      </c>
      <c r="F70" s="293">
        <f t="shared" si="10"/>
        <v>55.6236736618722</v>
      </c>
      <c r="G70" s="277">
        <v>1.233</v>
      </c>
      <c r="H70" s="331">
        <v>0.6</v>
      </c>
      <c r="I70" s="331">
        <v>1.1743461515241937</v>
      </c>
      <c r="J70" s="293">
        <f t="shared" si="8"/>
        <v>105.50000000000003</v>
      </c>
      <c r="K70" s="293">
        <f t="shared" si="9"/>
        <v>4.994596218472637</v>
      </c>
      <c r="L70" s="332">
        <v>81.8</v>
      </c>
      <c r="M70" s="332">
        <v>25.445999999999998</v>
      </c>
      <c r="N70" s="293">
        <f t="shared" si="11"/>
        <v>221.4650632712411</v>
      </c>
    </row>
    <row r="71" spans="1:14" s="17" customFormat="1" ht="9.75" customHeight="1">
      <c r="A71" s="20"/>
      <c r="B71" s="20"/>
      <c r="C71" s="328" t="s">
        <v>368</v>
      </c>
      <c r="D71" s="330">
        <v>2.21</v>
      </c>
      <c r="E71" s="330">
        <v>1.7621</v>
      </c>
      <c r="F71" s="293">
        <f t="shared" si="10"/>
        <v>25.418534702911302</v>
      </c>
      <c r="G71" s="277">
        <v>2.487</v>
      </c>
      <c r="H71" s="331">
        <v>3.531810766721044</v>
      </c>
      <c r="I71" s="333">
        <v>4.0786096729088985</v>
      </c>
      <c r="J71" s="293">
        <f t="shared" si="8"/>
        <v>-29.582863741339494</v>
      </c>
      <c r="K71" s="293">
        <f t="shared" si="9"/>
        <v>-39.023338847077</v>
      </c>
      <c r="L71" s="332">
        <v>548.7</v>
      </c>
      <c r="M71" s="332">
        <v>622.3403752039152</v>
      </c>
      <c r="N71" s="293">
        <f t="shared" si="11"/>
        <v>-11.832813382835113</v>
      </c>
    </row>
    <row r="72" spans="1:14" s="17" customFormat="1" ht="9.75" customHeight="1">
      <c r="A72" s="20"/>
      <c r="B72" s="20"/>
      <c r="C72" s="328" t="s">
        <v>369</v>
      </c>
      <c r="D72" s="330">
        <f>D73-SUM(D65:D71)</f>
        <v>14.050000000000011</v>
      </c>
      <c r="E72" s="330">
        <v>7.303799999999995</v>
      </c>
      <c r="F72" s="293">
        <f t="shared" si="10"/>
        <v>92.36561789753307</v>
      </c>
      <c r="G72" s="277" t="s">
        <v>370</v>
      </c>
      <c r="H72" s="331">
        <v>2.6882515158337195</v>
      </c>
      <c r="I72" s="331">
        <v>4.011200740580475</v>
      </c>
      <c r="J72" s="277" t="s">
        <v>370</v>
      </c>
      <c r="K72" s="277" t="s">
        <v>370</v>
      </c>
      <c r="L72" s="332">
        <v>2759.399999999994</v>
      </c>
      <c r="M72" s="332">
        <v>1963.445142134631</v>
      </c>
      <c r="N72" s="293">
        <f t="shared" si="11"/>
        <v>40.538685842784076</v>
      </c>
    </row>
    <row r="73" spans="1:14" s="17" customFormat="1" ht="9.75" customHeight="1">
      <c r="A73" s="20"/>
      <c r="B73" s="20"/>
      <c r="C73" s="328" t="s">
        <v>371</v>
      </c>
      <c r="D73" s="330">
        <v>97.12</v>
      </c>
      <c r="E73" s="330">
        <v>80.6271</v>
      </c>
      <c r="F73" s="293">
        <f t="shared" si="10"/>
        <v>20.455777275878702</v>
      </c>
      <c r="G73" s="291" t="s">
        <v>353</v>
      </c>
      <c r="H73" s="334">
        <v>0</v>
      </c>
      <c r="I73" s="334">
        <v>0</v>
      </c>
      <c r="J73" s="334">
        <v>0</v>
      </c>
      <c r="K73" s="334">
        <v>0</v>
      </c>
      <c r="L73" s="332">
        <v>145778.9</v>
      </c>
      <c r="M73" s="332">
        <v>133550.82486076196</v>
      </c>
      <c r="N73" s="293">
        <f t="shared" si="11"/>
        <v>9.156121013843858</v>
      </c>
    </row>
    <row r="74" spans="1:14" s="17" customFormat="1" ht="9.75" customHeight="1">
      <c r="A74" s="20"/>
      <c r="B74" s="20"/>
      <c r="C74" s="335" t="s">
        <v>75</v>
      </c>
      <c r="D74" s="336"/>
      <c r="E74" s="336"/>
      <c r="F74" s="337"/>
      <c r="G74" s="338"/>
      <c r="H74" s="338"/>
      <c r="I74" s="338"/>
      <c r="J74" s="337"/>
      <c r="K74" s="337"/>
      <c r="L74" s="337"/>
      <c r="M74" s="337"/>
      <c r="N74" s="337"/>
    </row>
    <row r="75" spans="1:14" s="17" customFormat="1" ht="9.75" customHeight="1">
      <c r="A75" s="20"/>
      <c r="B75" s="20"/>
      <c r="C75" s="335" t="s">
        <v>76</v>
      </c>
      <c r="D75" s="336"/>
      <c r="E75" s="336"/>
      <c r="F75" s="337"/>
      <c r="G75" s="338"/>
      <c r="H75" s="338"/>
      <c r="I75" s="338"/>
      <c r="J75" s="337"/>
      <c r="K75" s="337"/>
      <c r="L75" s="337"/>
      <c r="M75" s="337"/>
      <c r="N75" s="337"/>
    </row>
    <row r="76" spans="1:14" s="17" customFormat="1" ht="9.75" customHeight="1">
      <c r="A76" s="20"/>
      <c r="B76" s="20"/>
      <c r="C76" s="335" t="s">
        <v>77</v>
      </c>
      <c r="D76" s="297"/>
      <c r="E76" s="297"/>
      <c r="F76" s="298"/>
      <c r="G76" s="299"/>
      <c r="H76" s="299"/>
      <c r="I76" s="299"/>
      <c r="J76" s="298"/>
      <c r="K76" s="298"/>
      <c r="L76" s="298"/>
      <c r="M76" s="298"/>
      <c r="N76" s="298"/>
    </row>
    <row r="77" spans="1:2" s="17" customFormat="1" ht="9">
      <c r="A77" s="20"/>
      <c r="B77" s="20"/>
    </row>
    <row r="78" spans="1:15" s="17" customFormat="1" ht="13.5">
      <c r="A78" s="294"/>
      <c r="B78" s="294"/>
      <c r="C78" s="295"/>
      <c r="D78" s="295"/>
      <c r="E78" s="295"/>
      <c r="F78" s="295"/>
      <c r="G78" s="295"/>
      <c r="H78" s="295"/>
      <c r="I78" s="295"/>
      <c r="J78" s="295"/>
      <c r="K78" s="295"/>
      <c r="L78" s="295"/>
      <c r="M78" s="295"/>
      <c r="N78" s="295"/>
      <c r="O78" s="295"/>
    </row>
    <row r="79" spans="1:15" s="17" customFormat="1" ht="13.5">
      <c r="A79" s="294"/>
      <c r="B79" s="294"/>
      <c r="C79" s="295"/>
      <c r="D79" s="295"/>
      <c r="E79" s="295"/>
      <c r="F79" s="295"/>
      <c r="G79" s="295"/>
      <c r="H79" s="295"/>
      <c r="I79" s="295"/>
      <c r="J79" s="295"/>
      <c r="K79" s="295"/>
      <c r="L79" s="295"/>
      <c r="M79" s="295"/>
      <c r="N79" s="295"/>
      <c r="O79" s="295"/>
    </row>
  </sheetData>
  <sheetProtection/>
  <mergeCells count="10">
    <mergeCell ref="A56:C56"/>
    <mergeCell ref="A7:B9"/>
    <mergeCell ref="A43:B53"/>
    <mergeCell ref="A33:A37"/>
    <mergeCell ref="A38:A42"/>
    <mergeCell ref="A28:B32"/>
    <mergeCell ref="A55:C55"/>
    <mergeCell ref="A54:C54"/>
    <mergeCell ref="A19:A27"/>
    <mergeCell ref="A10:A18"/>
  </mergeCells>
  <dataValidations count="12">
    <dataValidation errorStyle="warning" type="decimal" allowBlank="1" showInputMessage="1" showErrorMessage="1" error="Ein kurzer Hinweis: Ihr Wert liegt ungewöhnlich niedrig oder ungewöhnlich hoch. Trotzdem richtig?" sqref="F55:F56 F40:F47 F49:F53 F28">
      <formula1>#REF!</formula1>
      <formula2>#REF!</formula2>
    </dataValidation>
    <dataValidation errorStyle="warning" allowBlank="1" showInputMessage="1" showErrorMessage="1" sqref="M27 L51 L44:L46 M20 L7 L10:L42"/>
    <dataValidation errorStyle="warning" type="decimal" allowBlank="1" showInputMessage="1" showErrorMessage="1" error="Ein kurzer Hinweis: Ihr Wert liegt ungewöhnlich niedrig oder ungewöhnlich hoch. Trotzdem richtig?" sqref="F16:F18">
      <formula1>#REF!</formula1>
      <formula2>#REF!</formula2>
    </dataValidation>
    <dataValidation errorStyle="warning" type="decimal" allowBlank="1" showInputMessage="1" showErrorMessage="1" error="Ein kurzer Hinweis: Ihr Wert liegt ungewöhnlich niedrig oder ungewöhnlich hoch. Trotzdem richtig?" sqref="F14:F15">
      <formula1>#REF!</formula1>
      <formula2>#REF!</formula2>
    </dataValidation>
    <dataValidation errorStyle="warning" type="decimal" allowBlank="1" showInputMessage="1" showErrorMessage="1" error="Ein kurzer Hinweis: Ihr Wert liegt ungewöhnlich niedrig oder ungewöhnlich hoch. Trotzdem richtig?" sqref="F10:F13">
      <formula1>#REF!</formula1>
      <formula2>#REF!</formula2>
    </dataValidation>
    <dataValidation errorStyle="warning" type="decimal" allowBlank="1" showInputMessage="1" showErrorMessage="1" error="Ein kurzer Hinweis: Ihr Wert liegt ungewöhnlich niedrig oder ungewöhnlich hoch. Trotzdem richtig?" sqref="F38">
      <formula1>#REF!</formula1>
      <formula2>#REF!</formula2>
    </dataValidation>
    <dataValidation errorStyle="warning" type="decimal" allowBlank="1" showInputMessage="1" showErrorMessage="1" error="Ein kurzer Hinweis: Ihr Wert liegt ungewöhnlich niedrig oder ungewöhnlich hoch. Trotzdem richtig?" sqref="F7">
      <formula1>#REF!</formula1>
      <formula2>#REF!</formula2>
    </dataValidation>
    <dataValidation errorStyle="warning" type="decimal" allowBlank="1" showInputMessage="1" showErrorMessage="1" error="Ein kurzer Hinweis: Ihr Wert liegt ungewöhnlich niedrig oder ungewöhnlich hoch. Trotzdem richtig?" sqref="F39 F33:F34">
      <formula1>#REF!</formula1>
      <formula2>#REF!</formula2>
    </dataValidation>
    <dataValidation errorStyle="warning" type="decimal" allowBlank="1" showInputMessage="1" showErrorMessage="1" error="Ein kurzer Hinweis: Ihr Wert liegt ungewöhnlich niedrig oder ungewöhnlich hoch. Trotzdem richtig?" sqref="F19:F20 F29 F35:F37">
      <formula1>#REF!</formula1>
      <formula2>#REF!</formula2>
    </dataValidation>
    <dataValidation errorStyle="warning" type="decimal" allowBlank="1" showInputMessage="1" showErrorMessage="1" error="Ein kurzer Hinweis: Ihr Wert liegt ungewöhnlich niedrig oder ungewöhnlich hoch. Trotzdem richtig?" sqref="F26">
      <formula1>#REF!</formula1>
      <formula2>#REF!</formula2>
    </dataValidation>
    <dataValidation errorStyle="warning" type="decimal" allowBlank="1" showInputMessage="1" showErrorMessage="1" error="Ein kurzer Hinweis: Ihr Wert liegt ungewöhnlich niedrig oder ungewöhnlich hoch. Trotzdem richtig?" sqref="F21:F25 F27">
      <formula1>#REF!</formula1>
      <formula2>#REF!</formula2>
    </dataValidation>
    <dataValidation errorStyle="warning" type="decimal" allowBlank="1" showInputMessage="1" showErrorMessage="1" error="Ein kurzer Hinweis: Ihr Wert liegt ungewöhnlich niedrig oder ungewöhnlich hoch. Trotzdem richtig?" sqref="F30:F32">
      <formula1>#REF!</formula1>
      <formula2>#REF!</formula2>
    </dataValidation>
  </dataValidations>
  <hyperlinks>
    <hyperlink ref="P9" r:id="rId1" display="https://www.destatis.de/DE/Publikationen/Thematisch/LandForstwirtschaft/Bodennutzung/Gemueseanbauflaechen.html"/>
    <hyperlink ref="P11" r:id="rId2" display="https://www.destatis.de/DE/Publikationen/Thematisch/LandForstwirtschaft/ErnteGemuese/GemueseJahr.html"/>
  </hyperlinks>
  <printOptions/>
  <pageMargins left="0.35433070866141736" right="0.11811023622047245" top="0.25" bottom="0.17" header="0.07874015748031496" footer="0.16"/>
  <pageSetup fitToHeight="1" fitToWidth="1" horizontalDpi="300" verticalDpi="300" orientation="portrait" paperSize="9" scale="94" r:id="rId3"/>
</worksheet>
</file>

<file path=xl/worksheets/sheet5.xml><?xml version="1.0" encoding="utf-8"?>
<worksheet xmlns="http://schemas.openxmlformats.org/spreadsheetml/2006/main" xmlns:r="http://schemas.openxmlformats.org/officeDocument/2006/relationships">
  <dimension ref="A1:N137"/>
  <sheetViews>
    <sheetView tabSelected="1" zoomScalePageLayoutView="0" workbookViewId="0" topLeftCell="A1">
      <selection activeCell="W6" sqref="W6"/>
    </sheetView>
  </sheetViews>
  <sheetFormatPr defaultColWidth="11.421875" defaultRowHeight="12.75"/>
  <cols>
    <col min="1" max="1" width="23.00390625" style="118" customWidth="1"/>
    <col min="2" max="3" width="10.57421875" style="111" customWidth="1"/>
    <col min="4" max="4" width="7.140625" style="118" customWidth="1"/>
    <col min="5" max="5" width="6.421875" style="118" customWidth="1"/>
    <col min="6" max="6" width="5.7109375" style="118" customWidth="1"/>
    <col min="7" max="7" width="5.28125" style="119" customWidth="1"/>
    <col min="8" max="8" width="6.421875" style="118" customWidth="1"/>
    <col min="9" max="9" width="6.57421875" style="118" customWidth="1"/>
    <col min="10" max="10" width="10.421875" style="111" customWidth="1"/>
    <col min="11" max="11" width="10.28125" style="111" customWidth="1"/>
    <col min="12" max="12" width="6.8515625" style="118" customWidth="1"/>
    <col min="13" max="16384" width="11.421875" style="23" customWidth="1"/>
  </cols>
  <sheetData>
    <row r="1" spans="1:12" ht="19.5" customHeight="1">
      <c r="A1" s="211"/>
      <c r="B1" s="30"/>
      <c r="C1" s="30"/>
      <c r="D1" s="29"/>
      <c r="E1" s="32"/>
      <c r="F1" s="32"/>
      <c r="G1" s="110"/>
      <c r="H1" s="29"/>
      <c r="I1" s="29"/>
      <c r="J1" s="30"/>
      <c r="L1" s="29"/>
    </row>
    <row r="2" spans="1:12" ht="15.75">
      <c r="A2" s="212" t="s">
        <v>78</v>
      </c>
      <c r="B2" s="213"/>
      <c r="C2" s="145" t="s">
        <v>251</v>
      </c>
      <c r="D2" s="29"/>
      <c r="E2" s="32"/>
      <c r="F2" s="32"/>
      <c r="G2" s="110"/>
      <c r="H2" s="29"/>
      <c r="I2" s="29"/>
      <c r="J2" s="30"/>
      <c r="K2" s="30"/>
      <c r="L2" s="29"/>
    </row>
    <row r="3" spans="1:12" ht="12.75">
      <c r="A3" s="34"/>
      <c r="B3" s="35"/>
      <c r="C3" s="36" t="s">
        <v>66</v>
      </c>
      <c r="D3" s="37"/>
      <c r="E3" s="38"/>
      <c r="F3" s="39"/>
      <c r="G3" s="40" t="s">
        <v>67</v>
      </c>
      <c r="H3" s="37"/>
      <c r="I3" s="41"/>
      <c r="J3" s="42" t="s">
        <v>79</v>
      </c>
      <c r="K3" s="42"/>
      <c r="L3" s="43"/>
    </row>
    <row r="4" spans="1:12" ht="10.5" customHeight="1">
      <c r="A4" s="44"/>
      <c r="B4" s="45"/>
      <c r="C4" s="46"/>
      <c r="D4" s="47" t="s">
        <v>0</v>
      </c>
      <c r="E4" s="48"/>
      <c r="F4" s="49"/>
      <c r="G4" s="50" t="s">
        <v>69</v>
      </c>
      <c r="H4" s="51" t="s">
        <v>70</v>
      </c>
      <c r="I4" s="52"/>
      <c r="J4" s="53"/>
      <c r="K4" s="46"/>
      <c r="L4" s="47" t="s">
        <v>0</v>
      </c>
    </row>
    <row r="5" spans="1:12" s="24" customFormat="1" ht="9" customHeight="1">
      <c r="A5" s="54" t="s">
        <v>71</v>
      </c>
      <c r="B5" s="55">
        <v>2012</v>
      </c>
      <c r="C5" s="56">
        <v>2011</v>
      </c>
      <c r="D5" s="57" t="s">
        <v>252</v>
      </c>
      <c r="E5" s="55">
        <v>2012</v>
      </c>
      <c r="F5" s="56">
        <v>2011</v>
      </c>
      <c r="G5" s="112" t="s">
        <v>253</v>
      </c>
      <c r="H5" s="58">
        <v>2011</v>
      </c>
      <c r="I5" s="59" t="s">
        <v>254</v>
      </c>
      <c r="J5" s="55">
        <v>2012</v>
      </c>
      <c r="K5" s="56">
        <v>2011</v>
      </c>
      <c r="L5" s="57" t="s">
        <v>255</v>
      </c>
    </row>
    <row r="6" spans="1:12" s="24" customFormat="1" ht="9.75" customHeight="1">
      <c r="A6" s="60"/>
      <c r="B6" s="61" t="s">
        <v>2</v>
      </c>
      <c r="C6" s="61"/>
      <c r="D6" s="62" t="s">
        <v>1</v>
      </c>
      <c r="E6" s="63"/>
      <c r="F6" s="64" t="s">
        <v>256</v>
      </c>
      <c r="G6" s="65"/>
      <c r="H6" s="66" t="s">
        <v>72</v>
      </c>
      <c r="I6" s="67"/>
      <c r="J6" s="68" t="s">
        <v>80</v>
      </c>
      <c r="K6" s="61"/>
      <c r="L6" s="62" t="s">
        <v>1</v>
      </c>
    </row>
    <row r="7" spans="1:14" s="25" customFormat="1" ht="15" customHeight="1">
      <c r="A7" s="69" t="s">
        <v>33</v>
      </c>
      <c r="B7" s="70">
        <v>323926.86</v>
      </c>
      <c r="C7" s="70">
        <v>393921.68</v>
      </c>
      <c r="D7" s="71">
        <v>-0.17768714836918853</v>
      </c>
      <c r="E7" s="72">
        <v>76.56313061904106</v>
      </c>
      <c r="F7" s="72">
        <v>77.15724842770794</v>
      </c>
      <c r="G7" s="73">
        <v>80.69031310998925</v>
      </c>
      <c r="H7" s="71">
        <v>-0.0077000906690385396</v>
      </c>
      <c r="I7" s="71">
        <v>-0.05114842577599632</v>
      </c>
      <c r="J7" s="74">
        <v>2480085.4493195824</v>
      </c>
      <c r="K7" s="74">
        <v>3039391.292482007</v>
      </c>
      <c r="L7" s="71">
        <v>-0.1840190318850614</v>
      </c>
      <c r="N7" s="350" t="s">
        <v>408</v>
      </c>
    </row>
    <row r="8" spans="1:14" ht="10.5" customHeight="1">
      <c r="A8" s="75" t="s">
        <v>81</v>
      </c>
      <c r="B8" s="70">
        <v>53826.9</v>
      </c>
      <c r="C8" s="70">
        <v>7615.58</v>
      </c>
      <c r="D8" s="76">
        <v>6.06799744733822</v>
      </c>
      <c r="E8" s="77">
        <v>66.64486130304698</v>
      </c>
      <c r="F8" s="77">
        <v>55.276603063084806</v>
      </c>
      <c r="G8" s="78">
        <v>54.73876051663788</v>
      </c>
      <c r="H8" s="76">
        <v>0.20566130351729583</v>
      </c>
      <c r="I8" s="76">
        <v>0.21750767964119744</v>
      </c>
      <c r="J8" s="74">
        <v>358728.6284872979</v>
      </c>
      <c r="K8" s="74">
        <v>42096.33927551674</v>
      </c>
      <c r="L8" s="76">
        <v>7.5216110156147185</v>
      </c>
      <c r="N8" s="77"/>
    </row>
    <row r="9" spans="1:14" s="26" customFormat="1" ht="15" customHeight="1">
      <c r="A9" s="79" t="s">
        <v>34</v>
      </c>
      <c r="B9" s="80">
        <v>377753.76</v>
      </c>
      <c r="C9" s="80">
        <v>401537.26</v>
      </c>
      <c r="D9" s="81">
        <v>-0.05923111593678754</v>
      </c>
      <c r="E9" s="82">
        <v>75.14985629281044</v>
      </c>
      <c r="F9" s="82">
        <v>76.74225878209965</v>
      </c>
      <c r="G9" s="83">
        <v>76.02751492221668</v>
      </c>
      <c r="H9" s="81">
        <v>-0.020750008073265658</v>
      </c>
      <c r="I9" s="81">
        <v>-0.01154396050303852</v>
      </c>
      <c r="J9" s="84">
        <v>2838814.07780688</v>
      </c>
      <c r="K9" s="84">
        <v>3081487.6317575234</v>
      </c>
      <c r="L9" s="81">
        <v>-0.07875207787617655</v>
      </c>
      <c r="N9" s="352" t="s">
        <v>409</v>
      </c>
    </row>
    <row r="10" spans="1:14" ht="10.5" customHeight="1">
      <c r="A10" s="75" t="s">
        <v>220</v>
      </c>
      <c r="B10" s="70">
        <v>133287.55</v>
      </c>
      <c r="C10" s="70">
        <v>113436.06</v>
      </c>
      <c r="D10" s="76">
        <v>0.17500158238923302</v>
      </c>
      <c r="E10" s="77">
        <v>64.50905243805096</v>
      </c>
      <c r="F10" s="77">
        <v>52.46690348433392</v>
      </c>
      <c r="G10" s="78">
        <v>54.584894443667416</v>
      </c>
      <c r="H10" s="76">
        <v>0.22951895678983036</v>
      </c>
      <c r="I10" s="76">
        <v>0.18181143511462583</v>
      </c>
      <c r="J10" s="74">
        <v>859825.3552289339</v>
      </c>
      <c r="K10" s="74">
        <v>595163.8811663112</v>
      </c>
      <c r="L10" s="76">
        <v>0.4446867198056097</v>
      </c>
      <c r="N10" s="77"/>
    </row>
    <row r="11" spans="1:14" ht="10.5" customHeight="1">
      <c r="A11" s="75"/>
      <c r="B11" s="70"/>
      <c r="C11" s="70"/>
      <c r="D11" s="76"/>
      <c r="E11" s="77"/>
      <c r="F11" s="77"/>
      <c r="G11" s="78"/>
      <c r="H11" s="76"/>
      <c r="I11" s="76"/>
      <c r="J11" s="74"/>
      <c r="K11" s="74"/>
      <c r="L11" s="76"/>
      <c r="N11" s="77"/>
    </row>
    <row r="12" spans="1:14" ht="10.5" customHeight="1">
      <c r="A12" s="75" t="s">
        <v>82</v>
      </c>
      <c r="B12" s="85">
        <v>511041.31</v>
      </c>
      <c r="C12" s="85">
        <v>514973.32</v>
      </c>
      <c r="D12" s="76">
        <v>-0.007635366430245427</v>
      </c>
      <c r="E12" s="77">
        <v>72.37456856542212</v>
      </c>
      <c r="F12" s="77">
        <v>71.39499018946914</v>
      </c>
      <c r="G12" s="78">
        <v>74.19848178405326</v>
      </c>
      <c r="H12" s="76">
        <v>0.013720547805292194</v>
      </c>
      <c r="I12" s="76">
        <v>-0.024581543648553916</v>
      </c>
      <c r="J12" s="85">
        <v>3698639.433035814</v>
      </c>
      <c r="K12" s="85">
        <v>3676651.512923835</v>
      </c>
      <c r="L12" s="76">
        <v>0.005980419964929817</v>
      </c>
      <c r="N12" s="77"/>
    </row>
    <row r="13" spans="1:14" ht="10.5" customHeight="1">
      <c r="A13" s="75" t="s">
        <v>15</v>
      </c>
      <c r="B13" s="70">
        <v>116283.71</v>
      </c>
      <c r="C13" s="70">
        <v>138598.64</v>
      </c>
      <c r="D13" s="76">
        <v>-0.16100396078922574</v>
      </c>
      <c r="E13" s="77">
        <v>66.80373396160705</v>
      </c>
      <c r="F13" s="77">
        <v>59.01922956842358</v>
      </c>
      <c r="G13" s="78">
        <v>64.31101512152382</v>
      </c>
      <c r="H13" s="76">
        <v>0.1318977636629186</v>
      </c>
      <c r="I13" s="76">
        <v>0.03876037153779821</v>
      </c>
      <c r="J13" s="74">
        <v>776818.6026908664</v>
      </c>
      <c r="K13" s="74">
        <v>817998.4952031297</v>
      </c>
      <c r="L13" s="76">
        <v>-0.050342259495278485</v>
      </c>
      <c r="N13" s="77"/>
    </row>
    <row r="14" spans="1:14" s="26" customFormat="1" ht="15" customHeight="1">
      <c r="A14" s="75" t="s">
        <v>16</v>
      </c>
      <c r="B14" s="70">
        <v>67139.7</v>
      </c>
      <c r="C14" s="70">
        <v>43483.64</v>
      </c>
      <c r="D14" s="76">
        <v>0.5440220735890555</v>
      </c>
      <c r="E14" s="77">
        <v>59.03656066295925</v>
      </c>
      <c r="F14" s="77">
        <v>50.16541031410094</v>
      </c>
      <c r="G14" s="78">
        <v>46.53909125023053</v>
      </c>
      <c r="H14" s="76">
        <v>0.1768379904263384</v>
      </c>
      <c r="I14" s="76">
        <v>0.2685370314932143</v>
      </c>
      <c r="J14" s="74">
        <v>396369.69719428854</v>
      </c>
      <c r="K14" s="74">
        <v>218137.4642550652</v>
      </c>
      <c r="L14" s="76">
        <v>0.8170638342564522</v>
      </c>
      <c r="N14" s="82"/>
    </row>
    <row r="15" spans="1:14" ht="10.5" customHeight="1">
      <c r="A15" s="79" t="s">
        <v>83</v>
      </c>
      <c r="B15" s="84">
        <v>183423.41</v>
      </c>
      <c r="C15" s="84">
        <v>182082.28000000003</v>
      </c>
      <c r="D15" s="81">
        <v>0.007365516292963559</v>
      </c>
      <c r="E15" s="82">
        <v>63.960663466302094</v>
      </c>
      <c r="F15" s="82">
        <v>56.904821241155084</v>
      </c>
      <c r="G15" s="83">
        <v>61.062115486916994</v>
      </c>
      <c r="H15" s="81">
        <v>0.12399375081498443</v>
      </c>
      <c r="I15" s="81">
        <v>0.04746884309971433</v>
      </c>
      <c r="J15" s="84">
        <v>1173188.299885155</v>
      </c>
      <c r="K15" s="84">
        <v>1036135.9594581949</v>
      </c>
      <c r="L15" s="81">
        <v>0.13227254509980124</v>
      </c>
      <c r="N15" s="77"/>
    </row>
    <row r="16" spans="1:14" ht="10.5" customHeight="1">
      <c r="A16" s="75" t="s">
        <v>14</v>
      </c>
      <c r="B16" s="70">
        <v>68048.93</v>
      </c>
      <c r="C16" s="70">
        <v>66702.84</v>
      </c>
      <c r="D16" s="76">
        <v>0.020180400114897745</v>
      </c>
      <c r="E16" s="77">
        <v>71.30553191344639</v>
      </c>
      <c r="F16" s="77">
        <v>58.2756423356724</v>
      </c>
      <c r="G16" s="78">
        <v>60.54044557739391</v>
      </c>
      <c r="H16" s="76">
        <v>0.22359066422161034</v>
      </c>
      <c r="I16" s="76">
        <v>0.17781643715011253</v>
      </c>
      <c r="J16" s="74">
        <v>485226.5149790879</v>
      </c>
      <c r="K16" s="74">
        <v>388715.0846613582</v>
      </c>
      <c r="L16" s="76">
        <v>0.24828321340245596</v>
      </c>
      <c r="N16" s="77"/>
    </row>
    <row r="17" spans="1:14" ht="10.5" customHeight="1">
      <c r="A17" s="75" t="s">
        <v>17</v>
      </c>
      <c r="B17" s="70">
        <v>12990.39</v>
      </c>
      <c r="C17" s="70">
        <v>11578.21</v>
      </c>
      <c r="D17" s="76">
        <v>0.12196876719285643</v>
      </c>
      <c r="E17" s="77">
        <v>55.85840976266941</v>
      </c>
      <c r="F17" s="77">
        <v>47.79911737475655</v>
      </c>
      <c r="G17" s="78">
        <v>43.117923328367866</v>
      </c>
      <c r="H17" s="76">
        <v>0.16860755659411186</v>
      </c>
      <c r="I17" s="76">
        <v>0.2954800568031857</v>
      </c>
      <c r="J17" s="74">
        <v>72562.25275968832</v>
      </c>
      <c r="K17" s="74">
        <v>55342.821877958</v>
      </c>
      <c r="L17" s="76">
        <v>0.3111411796041519</v>
      </c>
      <c r="N17" s="77"/>
    </row>
    <row r="18" spans="1:14" ht="18.75" customHeight="1">
      <c r="A18" s="75" t="s">
        <v>37</v>
      </c>
      <c r="B18" s="209">
        <v>1950.48</v>
      </c>
      <c r="C18" s="70">
        <v>1445.83</v>
      </c>
      <c r="D18" s="209">
        <v>0.34903826867612375</v>
      </c>
      <c r="E18" s="77">
        <v>50.75410680159793</v>
      </c>
      <c r="F18" s="77">
        <v>41.36280057973982</v>
      </c>
      <c r="G18" s="78">
        <v>39.24533540252834</v>
      </c>
      <c r="H18" s="76">
        <v>0.22704715566233014</v>
      </c>
      <c r="I18" s="76">
        <v>0.2932519567237064</v>
      </c>
      <c r="J18" s="209">
        <v>9899.487023438072</v>
      </c>
      <c r="K18" s="74">
        <v>5980.357796220522</v>
      </c>
      <c r="L18" s="209">
        <v>0.6553335704586722</v>
      </c>
      <c r="N18" s="355" t="s">
        <v>411</v>
      </c>
    </row>
    <row r="19" spans="1:14" s="27" customFormat="1" ht="15" customHeight="1">
      <c r="A19" s="75" t="s">
        <v>84</v>
      </c>
      <c r="B19" s="85">
        <v>266413.21</v>
      </c>
      <c r="C19" s="85">
        <v>261809.16</v>
      </c>
      <c r="D19" s="76">
        <v>0.017585519162125474</v>
      </c>
      <c r="E19" s="77">
        <v>65.34497875114262</v>
      </c>
      <c r="F19" s="77">
        <v>56.76555487186666</v>
      </c>
      <c r="G19" s="78">
        <v>59.58774384249513</v>
      </c>
      <c r="H19" s="76">
        <v>0.15113784932855423</v>
      </c>
      <c r="I19" s="76">
        <v>0.09661776965184754</v>
      </c>
      <c r="J19" s="85">
        <v>1740876.5546473693</v>
      </c>
      <c r="K19" s="85">
        <v>1486174.2237937318</v>
      </c>
      <c r="L19" s="76">
        <v>0.17138120603616924</v>
      </c>
      <c r="N19" s="354" t="s">
        <v>410</v>
      </c>
    </row>
    <row r="20" spans="1:14" s="25" customFormat="1" ht="10.5" customHeight="1">
      <c r="A20" s="86" t="s">
        <v>85</v>
      </c>
      <c r="B20" s="87">
        <v>777454.52</v>
      </c>
      <c r="C20" s="87">
        <v>776782.48</v>
      </c>
      <c r="D20" s="88">
        <v>0.000865158544770539</v>
      </c>
      <c r="E20" s="89">
        <v>69.96571307712229</v>
      </c>
      <c r="F20" s="89">
        <v>66.46424024287425</v>
      </c>
      <c r="G20" s="90">
        <v>68.83551805604438</v>
      </c>
      <c r="H20" s="88">
        <v>0.0526820561169874</v>
      </c>
      <c r="I20" s="88">
        <v>0.016418777006337537</v>
      </c>
      <c r="J20" s="87">
        <v>5439515.9876831835</v>
      </c>
      <c r="K20" s="87">
        <v>5162825.736717567</v>
      </c>
      <c r="L20" s="88">
        <v>0.05359279299276354</v>
      </c>
      <c r="N20" s="353"/>
    </row>
    <row r="21" spans="1:14" s="27" customFormat="1" ht="15" customHeight="1">
      <c r="A21" s="69" t="s">
        <v>86</v>
      </c>
      <c r="B21" s="70">
        <v>106097.26</v>
      </c>
      <c r="C21" s="70">
        <v>92479.5</v>
      </c>
      <c r="D21" s="71">
        <v>0.14725166117896404</v>
      </c>
      <c r="E21" s="72">
        <v>102.15681210026354</v>
      </c>
      <c r="F21" s="72">
        <v>102.62192939373178</v>
      </c>
      <c r="G21" s="73">
        <v>91.69256442012971</v>
      </c>
      <c r="H21" s="71">
        <v>-0.004532338226498456</v>
      </c>
      <c r="I21" s="71">
        <v>0.11412318704695923</v>
      </c>
      <c r="J21" s="74">
        <v>1083855.7854172806</v>
      </c>
      <c r="K21" s="74">
        <v>949042.4719367618</v>
      </c>
      <c r="L21" s="71">
        <v>0.1420519286195887</v>
      </c>
      <c r="N21" s="89"/>
    </row>
    <row r="22" spans="1:14" s="25" customFormat="1" ht="15" customHeight="1">
      <c r="A22" s="86" t="s">
        <v>87</v>
      </c>
      <c r="B22" s="87">
        <v>883551.78</v>
      </c>
      <c r="C22" s="87">
        <v>869261.98</v>
      </c>
      <c r="D22" s="88">
        <v>0.016439002658324098</v>
      </c>
      <c r="E22" s="89">
        <v>73.83123344622162</v>
      </c>
      <c r="F22" s="89">
        <v>70.3110034635856</v>
      </c>
      <c r="G22" s="90">
        <v>71.07130586593703</v>
      </c>
      <c r="H22" s="88">
        <v>0.050066558706691744</v>
      </c>
      <c r="I22" s="88">
        <v>0.03883321892931968</v>
      </c>
      <c r="J22" s="87">
        <v>6523371.773100464</v>
      </c>
      <c r="K22" s="87">
        <v>6111868.208654328</v>
      </c>
      <c r="L22" s="88">
        <v>0.06732860565668797</v>
      </c>
      <c r="N22" s="72"/>
    </row>
    <row r="23" spans="1:14" ht="12.75" customHeight="1">
      <c r="A23" s="69" t="s">
        <v>221</v>
      </c>
      <c r="B23" s="70">
        <v>1473.37</v>
      </c>
      <c r="C23" s="70">
        <v>1938.23</v>
      </c>
      <c r="D23" s="71"/>
      <c r="E23" s="72"/>
      <c r="F23" s="72"/>
      <c r="G23" s="73"/>
      <c r="H23" s="71"/>
      <c r="I23" s="71"/>
      <c r="J23" s="74"/>
      <c r="K23" s="74"/>
      <c r="L23" s="71"/>
      <c r="N23" s="77"/>
    </row>
    <row r="24" spans="1:14" ht="10.5" customHeight="1">
      <c r="A24" s="75" t="s">
        <v>222</v>
      </c>
      <c r="B24" s="209">
        <v>456.8700000000005</v>
      </c>
      <c r="C24" s="209">
        <v>444.03</v>
      </c>
      <c r="D24" s="209">
        <v>0.028916965069929024</v>
      </c>
      <c r="E24" s="77">
        <v>28.5</v>
      </c>
      <c r="F24" s="77">
        <v>30.00778786108568</v>
      </c>
      <c r="G24" s="78" t="s">
        <v>195</v>
      </c>
      <c r="H24" s="76">
        <v>-0.05024655159739355</v>
      </c>
      <c r="I24" s="76" t="s">
        <v>195</v>
      </c>
      <c r="J24" s="209">
        <v>1302.0795000000026</v>
      </c>
      <c r="K24" s="209">
        <v>1332.4358043957877</v>
      </c>
      <c r="L24" s="209">
        <v>-0.02278256430489023</v>
      </c>
      <c r="N24" s="77"/>
    </row>
    <row r="25" spans="1:14" ht="10.5" customHeight="1">
      <c r="A25" s="75" t="s">
        <v>40</v>
      </c>
      <c r="B25" s="70">
        <v>71801.57</v>
      </c>
      <c r="C25" s="70">
        <v>81339.16</v>
      </c>
      <c r="D25" s="76">
        <v>-0.11725705060145708</v>
      </c>
      <c r="E25" s="77">
        <v>466.1572024000002</v>
      </c>
      <c r="F25" s="77">
        <v>466.80886900000013</v>
      </c>
      <c r="G25" s="78">
        <v>440.4071750879304</v>
      </c>
      <c r="H25" s="76">
        <v>-0.0013960030395222534</v>
      </c>
      <c r="I25" s="76">
        <v>0.0584686825479821</v>
      </c>
      <c r="J25" s="74">
        <v>3347081.899912778</v>
      </c>
      <c r="K25" s="74">
        <v>3796984.1285010055</v>
      </c>
      <c r="L25" s="76">
        <v>-0.11848936244193431</v>
      </c>
      <c r="N25" s="77"/>
    </row>
    <row r="26" spans="1:14" s="28" customFormat="1" ht="15" customHeight="1">
      <c r="A26" s="75" t="s">
        <v>223</v>
      </c>
      <c r="B26" s="70">
        <v>31791.42</v>
      </c>
      <c r="C26" s="70">
        <v>31562.86</v>
      </c>
      <c r="D26" s="76">
        <v>0.007241422355261706</v>
      </c>
      <c r="E26" s="77">
        <v>458.06718009999986</v>
      </c>
      <c r="F26" s="77">
        <v>460.73539500000027</v>
      </c>
      <c r="G26" s="78">
        <v>426.86279740750285</v>
      </c>
      <c r="H26" s="76">
        <v>-0.005791208856442243</v>
      </c>
      <c r="I26" s="76">
        <v>0.07310166845649912</v>
      </c>
      <c r="J26" s="74">
        <v>1456260.6110774737</v>
      </c>
      <c r="K26" s="74">
        <v>1454212.6769429708</v>
      </c>
      <c r="L26" s="76">
        <v>0.001408276909542483</v>
      </c>
      <c r="N26" s="94"/>
    </row>
    <row r="27" spans="1:14" s="25" customFormat="1" ht="16.5" customHeight="1">
      <c r="A27" s="91" t="s">
        <v>88</v>
      </c>
      <c r="B27" s="92">
        <v>103592.99</v>
      </c>
      <c r="C27" s="92">
        <v>112902.02</v>
      </c>
      <c r="D27" s="93">
        <v>-0.08245228916187697</v>
      </c>
      <c r="E27" s="94">
        <v>463.6744736289832</v>
      </c>
      <c r="F27" s="94">
        <v>465.11097015305626</v>
      </c>
      <c r="G27" s="95">
        <v>434.58018777904806</v>
      </c>
      <c r="H27" s="93">
        <v>-0.003088502779455715</v>
      </c>
      <c r="I27" s="93">
        <v>0.06694802632081198</v>
      </c>
      <c r="J27" s="92">
        <v>4803342.510990252</v>
      </c>
      <c r="K27" s="92">
        <v>5251196.805443976</v>
      </c>
      <c r="L27" s="93">
        <v>-0.08528613781708361</v>
      </c>
      <c r="N27" s="72"/>
    </row>
    <row r="28" spans="1:14" ht="10.5" customHeight="1">
      <c r="A28" s="69" t="s">
        <v>18</v>
      </c>
      <c r="B28" s="70">
        <v>107487.14</v>
      </c>
      <c r="C28" s="70">
        <v>101921.27</v>
      </c>
      <c r="D28" s="71">
        <v>0.054609503982829155</v>
      </c>
      <c r="E28" s="72">
        <v>715.9825672931569</v>
      </c>
      <c r="F28" s="72">
        <v>745.0526527953326</v>
      </c>
      <c r="G28" s="73">
        <v>654.1480029646791</v>
      </c>
      <c r="H28" s="71">
        <v>-0.03901749143917399</v>
      </c>
      <c r="I28" s="71">
        <v>0.0945268716685459</v>
      </c>
      <c r="J28" s="74">
        <v>7695891.844819898</v>
      </c>
      <c r="K28" s="74">
        <v>7593671.2589769345</v>
      </c>
      <c r="L28" s="71">
        <v>0.013461286689507634</v>
      </c>
      <c r="N28" s="113"/>
    </row>
    <row r="29" spans="1:14" s="25" customFormat="1" ht="16.5" customHeight="1">
      <c r="A29" s="75" t="s">
        <v>197</v>
      </c>
      <c r="B29" s="96">
        <v>13.277128364050297</v>
      </c>
      <c r="C29" s="96">
        <v>13.595824640970996</v>
      </c>
      <c r="D29" s="71">
        <v>-0.02344074635681226</v>
      </c>
      <c r="E29" s="214">
        <v>18.543926864372963</v>
      </c>
      <c r="F29" s="215">
        <v>18.248139362985125</v>
      </c>
      <c r="G29" s="78" t="s">
        <v>195</v>
      </c>
      <c r="H29" s="71">
        <v>0.01620918689320283</v>
      </c>
      <c r="I29" s="78" t="s">
        <v>195</v>
      </c>
      <c r="J29" s="114">
        <v>1427120.5552646453</v>
      </c>
      <c r="K29" s="114">
        <v>1385703.714105058</v>
      </c>
      <c r="L29" s="71">
        <v>0.029888670094484038</v>
      </c>
      <c r="N29" s="72"/>
    </row>
    <row r="30" spans="1:14" ht="10.5" customHeight="1">
      <c r="A30" s="69" t="s">
        <v>19</v>
      </c>
      <c r="B30" s="70">
        <v>1041.64</v>
      </c>
      <c r="C30" s="209">
        <v>631.06</v>
      </c>
      <c r="D30" s="209">
        <v>0.6506195924317817</v>
      </c>
      <c r="E30" s="72">
        <v>41.83447011510541</v>
      </c>
      <c r="F30" s="72">
        <v>39.12589407881075</v>
      </c>
      <c r="G30" s="73">
        <v>33.133678396909346</v>
      </c>
      <c r="H30" s="71">
        <v>0.06922719851050085</v>
      </c>
      <c r="I30" s="71">
        <v>0.2625966128471766</v>
      </c>
      <c r="J30" s="74">
        <v>4357.645745069841</v>
      </c>
      <c r="K30" s="209">
        <v>2469.0786717374313</v>
      </c>
      <c r="L30" s="209">
        <v>0.7648873626223787</v>
      </c>
      <c r="N30" s="72"/>
    </row>
    <row r="31" spans="1:14" s="25" customFormat="1" ht="16.5" customHeight="1">
      <c r="A31" s="75" t="s">
        <v>20</v>
      </c>
      <c r="B31" s="70">
        <v>2090.19</v>
      </c>
      <c r="C31" s="209">
        <v>1466.79</v>
      </c>
      <c r="D31" s="209">
        <v>0.42500971509214014</v>
      </c>
      <c r="E31" s="72">
        <v>40.849856818129986</v>
      </c>
      <c r="F31" s="77">
        <v>41.93129783550904</v>
      </c>
      <c r="G31" s="78">
        <v>37.450801175175584</v>
      </c>
      <c r="H31" s="76">
        <v>-0.025790783333761946</v>
      </c>
      <c r="I31" s="76">
        <v>0.09076055882103473</v>
      </c>
      <c r="J31" s="74">
        <v>8538.396222268711</v>
      </c>
      <c r="K31" s="209">
        <v>6150.44083521463</v>
      </c>
      <c r="L31" s="209">
        <v>0.38825759828169293</v>
      </c>
      <c r="N31" s="72"/>
    </row>
    <row r="32" spans="1:14" ht="10.5" customHeight="1">
      <c r="A32" s="69" t="s">
        <v>21</v>
      </c>
      <c r="B32" s="70">
        <v>122186.3</v>
      </c>
      <c r="C32" s="70">
        <v>125922.83</v>
      </c>
      <c r="D32" s="71">
        <v>-0.029673173641348582</v>
      </c>
      <c r="E32" s="72">
        <v>38.428757449680745</v>
      </c>
      <c r="F32" s="72">
        <v>34.52769911333439</v>
      </c>
      <c r="G32" s="73">
        <v>37.35313491117809</v>
      </c>
      <c r="H32" s="71">
        <v>0.11298344333751986</v>
      </c>
      <c r="I32" s="71">
        <v>0.028796044590644776</v>
      </c>
      <c r="J32" s="74">
        <v>469546.76863739255</v>
      </c>
      <c r="K32" s="74">
        <v>434782.5585739558</v>
      </c>
      <c r="L32" s="71">
        <v>0.07995769236341954</v>
      </c>
      <c r="N32" s="72"/>
    </row>
    <row r="33" spans="1:14" s="28" customFormat="1" ht="15" customHeight="1">
      <c r="A33" s="75" t="s">
        <v>89</v>
      </c>
      <c r="B33" s="209">
        <v>674.57</v>
      </c>
      <c r="C33" s="70">
        <v>1414.02</v>
      </c>
      <c r="D33" s="209">
        <v>-0.5229416839931543</v>
      </c>
      <c r="E33" s="72">
        <v>27.976330248582993</v>
      </c>
      <c r="F33" s="77">
        <v>24.546064659472144</v>
      </c>
      <c r="G33" s="78">
        <v>23.844348252579806</v>
      </c>
      <c r="H33" s="76">
        <v>0.1397480873899326</v>
      </c>
      <c r="I33" s="76">
        <v>0.17328978558078778</v>
      </c>
      <c r="J33" s="209">
        <v>1887.1993095786627</v>
      </c>
      <c r="K33" s="74">
        <v>3470.86263497868</v>
      </c>
      <c r="L33" s="209">
        <v>-0.45627369675773555</v>
      </c>
      <c r="N33" s="94"/>
    </row>
    <row r="34" spans="1:14" s="24" customFormat="1" ht="16.5" customHeight="1">
      <c r="A34" s="91" t="s">
        <v>90</v>
      </c>
      <c r="B34" s="92">
        <v>122860.87</v>
      </c>
      <c r="C34" s="92">
        <v>127336.85</v>
      </c>
      <c r="D34" s="93">
        <v>-0.03515070460750369</v>
      </c>
      <c r="E34" s="94">
        <v>38.37136819452534</v>
      </c>
      <c r="F34" s="94">
        <v>34.41685743042446</v>
      </c>
      <c r="G34" s="95">
        <v>37.208255460137316</v>
      </c>
      <c r="H34" s="93">
        <v>0.1149004022838267</v>
      </c>
      <c r="I34" s="93">
        <v>0.03125953420831862</v>
      </c>
      <c r="J34" s="97">
        <v>471433.96794697124</v>
      </c>
      <c r="K34" s="97">
        <v>438253.42120893445</v>
      </c>
      <c r="L34" s="93">
        <v>0.07571086757636092</v>
      </c>
      <c r="N34" s="77"/>
    </row>
    <row r="35" spans="1:14" ht="10.5" customHeight="1">
      <c r="A35" s="75" t="s">
        <v>224</v>
      </c>
      <c r="B35" s="98">
        <v>514815.46</v>
      </c>
      <c r="C35" s="98">
        <v>515256.26</v>
      </c>
      <c r="D35" s="76">
        <v>-0.0008554966416129961</v>
      </c>
      <c r="E35" s="77">
        <v>506.3243128524542</v>
      </c>
      <c r="F35" s="77">
        <v>500.8279314260456</v>
      </c>
      <c r="G35" s="78">
        <v>459.83106366568967</v>
      </c>
      <c r="H35" s="76">
        <v>0.010974590436197085</v>
      </c>
      <c r="I35" s="76">
        <v>0.10110941356621028</v>
      </c>
      <c r="J35" s="98">
        <v>26066358.403032012</v>
      </c>
      <c r="K35" s="98">
        <v>25805472.685012072</v>
      </c>
      <c r="L35" s="76">
        <v>0.01010970506932285</v>
      </c>
      <c r="N35" s="72"/>
    </row>
    <row r="36" spans="1:14" ht="10.5" customHeight="1">
      <c r="A36" s="75" t="s">
        <v>225</v>
      </c>
      <c r="B36" s="209">
        <v>1594.33</v>
      </c>
      <c r="C36" s="98">
        <v>4524.71</v>
      </c>
      <c r="D36" s="209">
        <v>-0.6476392962200892</v>
      </c>
      <c r="E36" s="216">
        <v>329.3572144007412</v>
      </c>
      <c r="F36" s="216">
        <v>273.58689674297557</v>
      </c>
      <c r="G36" s="217">
        <v>0</v>
      </c>
      <c r="H36" s="76">
        <v>0.2038486430516433</v>
      </c>
      <c r="I36" s="217">
        <v>0</v>
      </c>
      <c r="J36" s="209">
        <v>52510.408763553365</v>
      </c>
      <c r="K36" s="70">
        <v>123790.1367561909</v>
      </c>
      <c r="L36" s="209">
        <v>-0.5758110448898324</v>
      </c>
      <c r="N36" s="72"/>
    </row>
    <row r="37" spans="1:14" ht="10.5" customHeight="1">
      <c r="A37" s="75" t="s">
        <v>226</v>
      </c>
      <c r="B37" s="98">
        <v>6248.34</v>
      </c>
      <c r="C37" s="98">
        <v>6226.74</v>
      </c>
      <c r="D37" s="76">
        <v>0.0034689098950655417</v>
      </c>
      <c r="E37" s="378">
        <v>83.1211651335366</v>
      </c>
      <c r="F37" s="379">
        <v>75.9477099254185</v>
      </c>
      <c r="G37" s="380">
        <v>80.1745447237332</v>
      </c>
      <c r="H37" s="76">
        <v>0.09445255446362477</v>
      </c>
      <c r="I37" s="76">
        <v>0.03675256803711169</v>
      </c>
      <c r="J37" s="74">
        <v>51936.93009504822</v>
      </c>
      <c r="K37" s="74">
        <v>47290.66433010001</v>
      </c>
      <c r="L37" s="76">
        <v>0.09824911175948348</v>
      </c>
      <c r="N37" s="72"/>
    </row>
    <row r="38" spans="1:14" ht="10.5" customHeight="1">
      <c r="A38" s="75" t="s">
        <v>24</v>
      </c>
      <c r="B38" s="98">
        <v>68289.53</v>
      </c>
      <c r="C38" s="98">
        <v>70603.75</v>
      </c>
      <c r="D38" s="76">
        <v>-0.03277757909459489</v>
      </c>
      <c r="E38" s="378">
        <v>92.210382647061</v>
      </c>
      <c r="F38" s="379">
        <v>88.3507575400224</v>
      </c>
      <c r="G38" s="380">
        <v>86.8889352626447</v>
      </c>
      <c r="H38" s="76">
        <v>0.04368525199447415</v>
      </c>
      <c r="I38" s="76">
        <v>0.06124424667342154</v>
      </c>
      <c r="J38" s="74">
        <v>629700.3692087951</v>
      </c>
      <c r="K38" s="74">
        <v>623789.4797666359</v>
      </c>
      <c r="L38" s="76">
        <v>0.009475776097362942</v>
      </c>
      <c r="N38" s="72"/>
    </row>
    <row r="39" spans="1:14" ht="10.5" customHeight="1">
      <c r="A39" s="75" t="s">
        <v>227</v>
      </c>
      <c r="B39" s="98">
        <v>59188.7</v>
      </c>
      <c r="C39" s="98">
        <v>63205.32</v>
      </c>
      <c r="D39" s="76">
        <v>-0.06354876456602065</v>
      </c>
      <c r="E39" s="378">
        <v>87.8650377827701</v>
      </c>
      <c r="F39" s="379">
        <v>86.4315644555098</v>
      </c>
      <c r="G39" s="380">
        <v>82.2181138374094</v>
      </c>
      <c r="H39" s="76">
        <v>0.016585067461068803</v>
      </c>
      <c r="I39" s="76">
        <v>0.06868223657535921</v>
      </c>
      <c r="J39" s="74">
        <v>520061.7361813046</v>
      </c>
      <c r="K39" s="74">
        <v>546293.468951112</v>
      </c>
      <c r="L39" s="76">
        <v>-0.04801765765234667</v>
      </c>
      <c r="N39" s="72"/>
    </row>
    <row r="40" spans="1:14" ht="12.75">
      <c r="A40" s="75" t="s">
        <v>228</v>
      </c>
      <c r="B40" s="98">
        <v>617928.46</v>
      </c>
      <c r="C40" s="98">
        <v>617555.79</v>
      </c>
      <c r="D40" s="76">
        <v>0.000603459648560456</v>
      </c>
      <c r="E40" s="378">
        <v>87.6059379114964</v>
      </c>
      <c r="F40" s="379">
        <v>83.8827413568708</v>
      </c>
      <c r="G40" s="381">
        <v>8.49980576562785</v>
      </c>
      <c r="H40" s="76">
        <v>0.04438572815337105</v>
      </c>
      <c r="I40" s="218">
        <v>0.03068164528845907</v>
      </c>
      <c r="J40" s="74">
        <v>5413420.23005066</v>
      </c>
      <c r="K40" s="74">
        <v>5180227.260600803</v>
      </c>
      <c r="L40" s="76">
        <v>0.045015972797844084</v>
      </c>
      <c r="N40" s="186"/>
    </row>
    <row r="41" spans="1:12" ht="12.75">
      <c r="A41" s="75" t="s">
        <v>111</v>
      </c>
      <c r="B41" s="99">
        <v>695968.82</v>
      </c>
      <c r="C41" s="98">
        <v>702241.46</v>
      </c>
      <c r="D41" s="76">
        <v>-0.008932312256242914</v>
      </c>
      <c r="E41" s="115" t="s">
        <v>229</v>
      </c>
      <c r="F41" s="219"/>
      <c r="G41" s="219"/>
      <c r="H41" s="219"/>
      <c r="I41" s="219"/>
      <c r="J41" s="219"/>
      <c r="K41" s="219"/>
      <c r="L41" s="219"/>
    </row>
    <row r="42" spans="1:12" ht="12.75">
      <c r="A42" s="69" t="s">
        <v>112</v>
      </c>
      <c r="B42" s="99">
        <v>1880274.93</v>
      </c>
      <c r="C42" s="98">
        <v>1877693.65</v>
      </c>
      <c r="D42" s="76">
        <v>0.0013747077431935928</v>
      </c>
      <c r="E42" s="219"/>
      <c r="F42" s="219"/>
      <c r="G42" s="219"/>
      <c r="H42" s="219"/>
      <c r="I42" s="219"/>
      <c r="J42" s="117" t="s">
        <v>114</v>
      </c>
      <c r="K42" s="219"/>
      <c r="L42" s="219"/>
    </row>
    <row r="43" spans="1:12" ht="12.75">
      <c r="A43" s="75" t="s">
        <v>113</v>
      </c>
      <c r="B43" s="99">
        <v>28993.84</v>
      </c>
      <c r="C43" s="98">
        <v>28616.06</v>
      </c>
      <c r="D43" s="76">
        <v>0.013201677659328226</v>
      </c>
      <c r="E43" s="219"/>
      <c r="F43" s="219"/>
      <c r="G43" s="219"/>
      <c r="H43" s="116"/>
      <c r="I43" s="219"/>
      <c r="K43" s="219"/>
      <c r="L43" s="219"/>
    </row>
    <row r="44" spans="1:12" s="22" customFormat="1" ht="11.25">
      <c r="A44" s="75" t="s">
        <v>115</v>
      </c>
      <c r="B44" s="99">
        <v>2596372.82</v>
      </c>
      <c r="C44" s="98">
        <v>2599535.61</v>
      </c>
      <c r="D44" s="76">
        <v>-0.0012166750045018437</v>
      </c>
      <c r="E44" s="219"/>
      <c r="F44" s="219"/>
      <c r="G44" s="219"/>
      <c r="H44" s="219"/>
      <c r="I44" s="219"/>
      <c r="J44" s="219"/>
      <c r="K44" s="219"/>
      <c r="L44" s="219"/>
    </row>
    <row r="45" spans="1:12" s="22" customFormat="1" ht="11.25">
      <c r="A45" s="29" t="s">
        <v>230</v>
      </c>
      <c r="B45" s="100"/>
      <c r="C45" s="30"/>
      <c r="D45" s="31"/>
      <c r="E45" s="32"/>
      <c r="F45" s="32"/>
      <c r="G45" s="33"/>
      <c r="H45" s="31"/>
      <c r="I45" s="31"/>
      <c r="J45" s="30"/>
      <c r="K45" s="30"/>
      <c r="L45" s="31"/>
    </row>
    <row r="46" spans="1:12" s="22" customFormat="1" ht="12.75">
      <c r="A46" s="101" t="s">
        <v>91</v>
      </c>
      <c r="B46" s="145" t="s">
        <v>251</v>
      </c>
      <c r="C46" s="30"/>
      <c r="D46" s="31"/>
      <c r="E46" s="32"/>
      <c r="F46" s="32"/>
      <c r="G46" s="33"/>
      <c r="H46" s="31"/>
      <c r="I46" s="31"/>
      <c r="J46" s="30"/>
      <c r="K46" s="30"/>
      <c r="L46" s="31"/>
    </row>
    <row r="47" spans="1:12" s="22" customFormat="1" ht="11.25">
      <c r="A47" s="34"/>
      <c r="B47" s="35"/>
      <c r="C47" s="36" t="s">
        <v>66</v>
      </c>
      <c r="D47" s="37"/>
      <c r="E47" s="38"/>
      <c r="F47" s="39"/>
      <c r="G47" s="40" t="s">
        <v>67</v>
      </c>
      <c r="H47" s="37"/>
      <c r="I47" s="41"/>
      <c r="J47" s="42" t="s">
        <v>79</v>
      </c>
      <c r="K47" s="42"/>
      <c r="L47" s="43"/>
    </row>
    <row r="48" spans="1:12" s="22" customFormat="1" ht="11.25">
      <c r="A48" s="44"/>
      <c r="B48" s="45"/>
      <c r="C48" s="46"/>
      <c r="D48" s="47" t="s">
        <v>0</v>
      </c>
      <c r="E48" s="48"/>
      <c r="F48" s="49"/>
      <c r="G48" s="50" t="s">
        <v>69</v>
      </c>
      <c r="H48" s="51" t="s">
        <v>70</v>
      </c>
      <c r="I48" s="52"/>
      <c r="J48" s="53"/>
      <c r="K48" s="46"/>
      <c r="L48" s="47" t="s">
        <v>0</v>
      </c>
    </row>
    <row r="49" spans="1:12" s="22" customFormat="1" ht="11.25">
      <c r="A49" s="54" t="s">
        <v>71</v>
      </c>
      <c r="B49" s="55">
        <v>2012</v>
      </c>
      <c r="C49" s="55">
        <v>2011</v>
      </c>
      <c r="D49" s="55" t="s">
        <v>252</v>
      </c>
      <c r="E49" s="55">
        <v>2012</v>
      </c>
      <c r="F49" s="55">
        <v>2011</v>
      </c>
      <c r="G49" s="55" t="s">
        <v>253</v>
      </c>
      <c r="H49" s="55">
        <v>2011</v>
      </c>
      <c r="I49" s="55" t="s">
        <v>254</v>
      </c>
      <c r="J49" s="55">
        <v>2012</v>
      </c>
      <c r="K49" s="55">
        <v>2011</v>
      </c>
      <c r="L49" s="120" t="s">
        <v>255</v>
      </c>
    </row>
    <row r="50" spans="1:12" ht="12.75">
      <c r="A50" s="60"/>
      <c r="B50" s="61" t="s">
        <v>2</v>
      </c>
      <c r="C50" s="61"/>
      <c r="D50" s="62" t="s">
        <v>1</v>
      </c>
      <c r="E50" s="63"/>
      <c r="F50" s="64" t="s">
        <v>27</v>
      </c>
      <c r="G50" s="65"/>
      <c r="H50" s="66" t="s">
        <v>72</v>
      </c>
      <c r="I50" s="67"/>
      <c r="J50" s="68" t="s">
        <v>80</v>
      </c>
      <c r="K50" s="61"/>
      <c r="L50" s="62" t="s">
        <v>1</v>
      </c>
    </row>
    <row r="51" spans="1:12" ht="12.75">
      <c r="A51" s="69" t="s">
        <v>33</v>
      </c>
      <c r="B51" s="70">
        <v>252743.04</v>
      </c>
      <c r="C51" s="70">
        <v>320858.26</v>
      </c>
      <c r="D51" s="71">
        <v>-0.212290685613018</v>
      </c>
      <c r="E51" s="72">
        <v>75.42079390343609</v>
      </c>
      <c r="F51" s="72">
        <v>78.0395597817817</v>
      </c>
      <c r="G51" s="73">
        <v>81.86649433171324</v>
      </c>
      <c r="H51" s="71">
        <v>-0.03355690223866381</v>
      </c>
      <c r="I51" s="71">
        <v>-0.07873429149365974</v>
      </c>
      <c r="J51" s="74">
        <v>1906208.0730367906</v>
      </c>
      <c r="K51" s="74">
        <v>2503963.736274846</v>
      </c>
      <c r="L51" s="71">
        <v>-0.23872377006838685</v>
      </c>
    </row>
    <row r="52" spans="1:12" ht="12.75">
      <c r="A52" s="75" t="s">
        <v>81</v>
      </c>
      <c r="B52" s="70">
        <v>52515.69</v>
      </c>
      <c r="C52" s="70">
        <v>6035.6</v>
      </c>
      <c r="D52" s="76">
        <v>7.700989131155145</v>
      </c>
      <c r="E52" s="77">
        <v>66.73704955011131</v>
      </c>
      <c r="F52" s="77">
        <v>55.731893691181874</v>
      </c>
      <c r="G52" s="78">
        <v>56.06335833311647</v>
      </c>
      <c r="H52" s="76">
        <v>0.19746603120845885</v>
      </c>
      <c r="I52" s="76">
        <v>0.1903862261260565</v>
      </c>
      <c r="J52" s="74">
        <v>350474.2205688285</v>
      </c>
      <c r="K52" s="74">
        <v>33637.54175624973</v>
      </c>
      <c r="L52" s="76">
        <v>9.41913892247229</v>
      </c>
    </row>
    <row r="53" spans="1:12" ht="12.75">
      <c r="A53" s="79" t="s">
        <v>34</v>
      </c>
      <c r="B53" s="80">
        <v>305258.73</v>
      </c>
      <c r="C53" s="80">
        <v>326893.86</v>
      </c>
      <c r="D53" s="81">
        <v>-0.06618395952741363</v>
      </c>
      <c r="E53" s="82">
        <v>73.92687159530603</v>
      </c>
      <c r="F53" s="82">
        <v>77.62768251539188</v>
      </c>
      <c r="G53" s="83">
        <v>76.01853210027906</v>
      </c>
      <c r="H53" s="81">
        <v>-0.047673855513489904</v>
      </c>
      <c r="I53" s="81">
        <v>-0.027515139363830987</v>
      </c>
      <c r="J53" s="84">
        <v>2256682.293605619</v>
      </c>
      <c r="K53" s="84">
        <v>2537601.278031096</v>
      </c>
      <c r="L53" s="81">
        <v>-0.11070257051708277</v>
      </c>
    </row>
    <row r="54" spans="1:12" ht="12.75">
      <c r="A54" s="75" t="s">
        <v>220</v>
      </c>
      <c r="B54" s="70">
        <v>101353.59</v>
      </c>
      <c r="C54" s="70">
        <v>88106.64</v>
      </c>
      <c r="D54" s="76">
        <v>0.15035132425887543</v>
      </c>
      <c r="E54" s="77">
        <v>64.15878804375683</v>
      </c>
      <c r="F54" s="77">
        <v>52.73858743755346</v>
      </c>
      <c r="G54" s="78">
        <v>55.2153198965181</v>
      </c>
      <c r="H54" s="76">
        <v>0.21654354356240124</v>
      </c>
      <c r="I54" s="76">
        <v>0.16197439703328964</v>
      </c>
      <c r="J54" s="74">
        <v>650272.3498283832</v>
      </c>
      <c r="K54" s="74">
        <v>464661.9737469045</v>
      </c>
      <c r="L54" s="76">
        <v>0.39945247635559333</v>
      </c>
    </row>
    <row r="55" spans="1:12" ht="12.75">
      <c r="A55" s="75"/>
      <c r="B55" s="70"/>
      <c r="C55" s="70"/>
      <c r="D55" s="76"/>
      <c r="E55" s="77"/>
      <c r="F55" s="77"/>
      <c r="G55" s="78"/>
      <c r="H55" s="76"/>
      <c r="I55" s="76"/>
      <c r="J55" s="74"/>
      <c r="K55" s="74"/>
      <c r="L55" s="76"/>
    </row>
    <row r="56" spans="1:14" ht="12.75">
      <c r="A56" s="75" t="s">
        <v>82</v>
      </c>
      <c r="B56" s="85">
        <v>406612.32</v>
      </c>
      <c r="C56" s="85">
        <v>415000.5</v>
      </c>
      <c r="D56" s="76">
        <v>-0.020212457575352394</v>
      </c>
      <c r="E56" s="77">
        <v>71.4920453820485</v>
      </c>
      <c r="F56" s="77">
        <v>72.34360565295705</v>
      </c>
      <c r="G56" s="78">
        <v>75.36069156584955</v>
      </c>
      <c r="H56" s="76">
        <v>-0.011771050989545784</v>
      </c>
      <c r="I56" s="76">
        <v>-0.05133506743924521</v>
      </c>
      <c r="J56" s="85">
        <v>2906954.643434002</v>
      </c>
      <c r="K56" s="85">
        <v>3002263.2517780005</v>
      </c>
      <c r="L56" s="76">
        <v>-0.031745586696154904</v>
      </c>
      <c r="N56" s="77"/>
    </row>
    <row r="57" spans="1:14" ht="12.75">
      <c r="A57" s="75" t="s">
        <v>15</v>
      </c>
      <c r="B57" s="70">
        <v>79050.7</v>
      </c>
      <c r="C57" s="70">
        <v>92698.1</v>
      </c>
      <c r="D57" s="76">
        <v>-0.14722416101300895</v>
      </c>
      <c r="E57" s="77">
        <v>66.77922167764856</v>
      </c>
      <c r="F57" s="77">
        <v>61.52667088185366</v>
      </c>
      <c r="G57" s="78">
        <v>66.5268994479881</v>
      </c>
      <c r="H57" s="76">
        <v>0.08537030722629368</v>
      </c>
      <c r="I57" s="76">
        <v>0.003792785050169556</v>
      </c>
      <c r="J57" s="74">
        <v>527894.4219073292</v>
      </c>
      <c r="K57" s="74">
        <v>570340.5490073159</v>
      </c>
      <c r="L57" s="76">
        <v>-0.0744224256435293</v>
      </c>
      <c r="N57" s="82"/>
    </row>
    <row r="58" spans="1:14" ht="12.75">
      <c r="A58" s="75" t="s">
        <v>16</v>
      </c>
      <c r="B58" s="70">
        <v>48824.45</v>
      </c>
      <c r="C58" s="70">
        <v>28110.14</v>
      </c>
      <c r="D58" s="76">
        <v>0.7368981442283815</v>
      </c>
      <c r="E58" s="77">
        <v>59.23386691501566</v>
      </c>
      <c r="F58" s="77">
        <v>54.99179933499292</v>
      </c>
      <c r="G58" s="78">
        <v>48.21271865344627</v>
      </c>
      <c r="H58" s="76">
        <v>0.07714000326087511</v>
      </c>
      <c r="I58" s="76">
        <v>0.22859420852803525</v>
      </c>
      <c r="J58" s="74">
        <v>289206.09734988364</v>
      </c>
      <c r="K58" s="74">
        <v>154582.71781585578</v>
      </c>
      <c r="L58" s="76">
        <v>0.8708824727379669</v>
      </c>
      <c r="N58" s="77"/>
    </row>
    <row r="59" spans="1:14" ht="12.75">
      <c r="A59" s="79" t="s">
        <v>83</v>
      </c>
      <c r="B59" s="84">
        <v>127875.15</v>
      </c>
      <c r="C59" s="84">
        <v>120808.24</v>
      </c>
      <c r="D59" s="81">
        <v>0.058496920408740216</v>
      </c>
      <c r="E59" s="82">
        <v>63.89830387352139</v>
      </c>
      <c r="F59" s="82">
        <v>60.00611107513623</v>
      </c>
      <c r="G59" s="83">
        <v>63.06752628912154</v>
      </c>
      <c r="H59" s="81">
        <v>0.06486327356744681</v>
      </c>
      <c r="I59" s="81">
        <v>0.01317282654454055</v>
      </c>
      <c r="J59" s="84">
        <v>817100.5192572129</v>
      </c>
      <c r="K59" s="84">
        <v>724923.2668231716</v>
      </c>
      <c r="L59" s="81">
        <v>0.12715449572751236</v>
      </c>
      <c r="N59" s="77"/>
    </row>
    <row r="60" spans="1:14" ht="12.75">
      <c r="A60" s="75" t="s">
        <v>14</v>
      </c>
      <c r="B60" s="70">
        <v>37945.55</v>
      </c>
      <c r="C60" s="70">
        <v>37996.2</v>
      </c>
      <c r="D60" s="76">
        <v>-0.001333028039645967</v>
      </c>
      <c r="E60" s="77">
        <v>70.35986082964206</v>
      </c>
      <c r="F60" s="77">
        <v>59.694976807242575</v>
      </c>
      <c r="G60" s="78">
        <v>61.535761410188655</v>
      </c>
      <c r="H60" s="76">
        <v>0.17865630565259805</v>
      </c>
      <c r="I60" s="76">
        <v>0.14339790744821057</v>
      </c>
      <c r="J60" s="74">
        <v>266984.36171042244</v>
      </c>
      <c r="K60" s="74">
        <v>226818.22777633503</v>
      </c>
      <c r="L60" s="76">
        <v>0.17708512374805774</v>
      </c>
      <c r="N60" s="77"/>
    </row>
    <row r="61" spans="1:14" ht="12.75">
      <c r="A61" s="75" t="s">
        <v>17</v>
      </c>
      <c r="B61" s="70">
        <v>9995.87</v>
      </c>
      <c r="C61" s="70">
        <v>7679.94</v>
      </c>
      <c r="D61" s="76">
        <v>0.3015557413208958</v>
      </c>
      <c r="E61" s="77">
        <v>56.7262513503565</v>
      </c>
      <c r="F61" s="77">
        <v>47.11662546539036</v>
      </c>
      <c r="G61" s="78">
        <v>43.271484948376596</v>
      </c>
      <c r="H61" s="76">
        <v>0.2039540351213165</v>
      </c>
      <c r="I61" s="76">
        <v>0.3109384024613808</v>
      </c>
      <c r="J61" s="74">
        <v>56702.8234085488</v>
      </c>
      <c r="K61" s="74">
        <v>36185.285657667</v>
      </c>
      <c r="L61" s="76">
        <v>0.5670132866986088</v>
      </c>
      <c r="N61" s="77"/>
    </row>
    <row r="62" spans="1:14" ht="12.75">
      <c r="A62" s="75" t="s">
        <v>37</v>
      </c>
      <c r="B62" s="209">
        <v>1296.2</v>
      </c>
      <c r="C62" s="70">
        <v>937.39</v>
      </c>
      <c r="D62" s="209">
        <v>0.38277557900126946</v>
      </c>
      <c r="E62" s="77">
        <v>48.25445613391242</v>
      </c>
      <c r="F62" s="77">
        <v>36.533233782969745</v>
      </c>
      <c r="G62" s="78">
        <v>38.61283088691414</v>
      </c>
      <c r="H62" s="76">
        <v>0.3208372524746663</v>
      </c>
      <c r="I62" s="76">
        <v>0.24970003559790332</v>
      </c>
      <c r="J62" s="209">
        <v>6254.742604077728</v>
      </c>
      <c r="K62" s="74">
        <v>3424.588801581801</v>
      </c>
      <c r="L62" s="209">
        <v>0.8264214965571028</v>
      </c>
      <c r="N62" s="82"/>
    </row>
    <row r="63" spans="1:14" ht="12.75">
      <c r="A63" s="75" t="s">
        <v>84</v>
      </c>
      <c r="B63" s="85">
        <v>177112.77</v>
      </c>
      <c r="C63" s="85">
        <v>167421.77000000002</v>
      </c>
      <c r="D63" s="76">
        <v>0.057883750721307026</v>
      </c>
      <c r="E63" s="77">
        <v>64.7633960544043</v>
      </c>
      <c r="F63" s="77">
        <v>59.21281139595856</v>
      </c>
      <c r="G63" s="78">
        <v>61.3529122826498</v>
      </c>
      <c r="H63" s="76">
        <v>0.0937395899230109</v>
      </c>
      <c r="I63" s="76">
        <v>0.05558796876735972</v>
      </c>
      <c r="J63" s="85">
        <v>1147042.4469802617</v>
      </c>
      <c r="K63" s="85">
        <v>991351.3690587555</v>
      </c>
      <c r="L63" s="76">
        <v>0.1570493397001389</v>
      </c>
      <c r="N63" s="77"/>
    </row>
    <row r="64" spans="1:14" ht="12.75">
      <c r="A64" s="86" t="s">
        <v>85</v>
      </c>
      <c r="B64" s="87">
        <v>583725.09</v>
      </c>
      <c r="C64" s="87">
        <v>582422.27</v>
      </c>
      <c r="D64" s="88">
        <v>0.002236899354827182</v>
      </c>
      <c r="E64" s="89">
        <v>69.45045124605257</v>
      </c>
      <c r="F64" s="89">
        <v>68.56905765016087</v>
      </c>
      <c r="G64" s="90">
        <v>70.79825722352972</v>
      </c>
      <c r="H64" s="88">
        <v>0.012854101049318167</v>
      </c>
      <c r="I64" s="88">
        <v>-0.01903727620330753</v>
      </c>
      <c r="J64" s="87">
        <v>4053997.090414264</v>
      </c>
      <c r="K64" s="87">
        <v>3993614.620836756</v>
      </c>
      <c r="L64" s="88">
        <v>0.015119753734489372</v>
      </c>
      <c r="N64" s="77"/>
    </row>
    <row r="65" spans="1:14" ht="12.75">
      <c r="A65" s="69" t="s">
        <v>86</v>
      </c>
      <c r="B65" s="70">
        <v>17056.79</v>
      </c>
      <c r="C65" s="70">
        <v>12310.79</v>
      </c>
      <c r="D65" s="71">
        <v>0.3855154705749997</v>
      </c>
      <c r="E65" s="72">
        <v>102.88931078294975</v>
      </c>
      <c r="F65" s="72">
        <v>102.3422568447977</v>
      </c>
      <c r="G65" s="73">
        <v>92.59243829820582</v>
      </c>
      <c r="H65" s="71">
        <v>0.005345337840083619</v>
      </c>
      <c r="I65" s="71">
        <v>0.11120640814729965</v>
      </c>
      <c r="J65" s="74">
        <v>175496.13672695094</v>
      </c>
      <c r="K65" s="74">
        <v>125991.40321423672</v>
      </c>
      <c r="L65" s="71">
        <v>0.3929215188478852</v>
      </c>
      <c r="N65" s="77"/>
    </row>
    <row r="66" spans="1:14" ht="12.75">
      <c r="A66" s="86" t="s">
        <v>87</v>
      </c>
      <c r="B66" s="87">
        <v>600781.88</v>
      </c>
      <c r="C66" s="87">
        <v>594733.06</v>
      </c>
      <c r="D66" s="88">
        <v>0.010170646978999276</v>
      </c>
      <c r="E66" s="89">
        <v>70.39981344213003</v>
      </c>
      <c r="F66" s="89">
        <v>69.26815240523189</v>
      </c>
      <c r="G66" s="90">
        <v>71.26567800256146</v>
      </c>
      <c r="H66" s="88">
        <v>0.016337393125165356</v>
      </c>
      <c r="I66" s="88">
        <v>-0.012149811588129555</v>
      </c>
      <c r="J66" s="87">
        <v>4229493.227141215</v>
      </c>
      <c r="K66" s="87">
        <v>4119606.024050993</v>
      </c>
      <c r="L66" s="88">
        <v>0.026674201962197497</v>
      </c>
      <c r="N66" s="77"/>
    </row>
    <row r="67" spans="1:14" ht="12.75">
      <c r="A67" s="69" t="s">
        <v>221</v>
      </c>
      <c r="B67" s="70">
        <v>1225.13</v>
      </c>
      <c r="C67" s="209">
        <v>1283.32</v>
      </c>
      <c r="D67" s="71"/>
      <c r="E67" s="72"/>
      <c r="F67" s="72"/>
      <c r="G67" s="73"/>
      <c r="H67" s="71"/>
      <c r="I67" s="71"/>
      <c r="J67" s="74"/>
      <c r="K67" s="74"/>
      <c r="L67" s="71"/>
      <c r="N67" s="89"/>
    </row>
    <row r="68" spans="1:14" ht="12.75">
      <c r="A68" s="75"/>
      <c r="B68" s="85"/>
      <c r="C68" s="85"/>
      <c r="D68" s="76"/>
      <c r="E68" s="77"/>
      <c r="F68" s="77"/>
      <c r="G68" s="78"/>
      <c r="H68" s="76"/>
      <c r="I68" s="76"/>
      <c r="J68" s="85"/>
      <c r="K68" s="85"/>
      <c r="L68" s="76"/>
      <c r="N68" s="89"/>
    </row>
    <row r="69" spans="1:14" ht="12.75">
      <c r="A69" s="75" t="s">
        <v>40</v>
      </c>
      <c r="B69" s="70">
        <v>39252.77</v>
      </c>
      <c r="C69" s="70">
        <v>41580.98</v>
      </c>
      <c r="D69" s="76">
        <v>-0.055992186812335976</v>
      </c>
      <c r="E69" s="77">
        <v>468.23907527627017</v>
      </c>
      <c r="F69" s="77">
        <v>479.2618467380305</v>
      </c>
      <c r="G69" s="78">
        <v>449.8627901739529</v>
      </c>
      <c r="H69" s="76">
        <v>-0.02299947625037113</v>
      </c>
      <c r="I69" s="76">
        <v>0.040848644305992776</v>
      </c>
      <c r="J69" s="74">
        <v>1837968.0726832119</v>
      </c>
      <c r="K69" s="74">
        <v>1992817.7263977113</v>
      </c>
      <c r="L69" s="76">
        <v>-0.07770387209191043</v>
      </c>
      <c r="N69" s="89"/>
    </row>
    <row r="70" spans="1:14" ht="12.75">
      <c r="A70" s="75" t="s">
        <v>223</v>
      </c>
      <c r="B70" s="70">
        <v>23823.17</v>
      </c>
      <c r="C70" s="70">
        <v>26206.72</v>
      </c>
      <c r="D70" s="76">
        <v>-0.09095186272833844</v>
      </c>
      <c r="E70" s="77">
        <v>455.5851070324794</v>
      </c>
      <c r="F70" s="77">
        <v>464.58587559068627</v>
      </c>
      <c r="G70" s="78">
        <v>430.6993128403755</v>
      </c>
      <c r="H70" s="76">
        <v>-0.01937374558958138</v>
      </c>
      <c r="I70" s="76">
        <v>0.05777997189730133</v>
      </c>
      <c r="J70" s="74">
        <v>1085348.1454302953</v>
      </c>
      <c r="K70" s="74">
        <v>1217527.195755995</v>
      </c>
      <c r="L70" s="76">
        <v>-0.10856353006852248</v>
      </c>
      <c r="N70" s="72"/>
    </row>
    <row r="71" spans="1:14" ht="12.75">
      <c r="A71" s="91" t="s">
        <v>88</v>
      </c>
      <c r="B71" s="92">
        <v>63075.94</v>
      </c>
      <c r="C71" s="92">
        <v>67787.70000000001</v>
      </c>
      <c r="D71" s="93">
        <v>-0.06950759503567783</v>
      </c>
      <c r="E71" s="94">
        <v>463.45979435479006</v>
      </c>
      <c r="F71" s="94">
        <v>473.58811733599254</v>
      </c>
      <c r="G71" s="95">
        <v>439.6341775914509</v>
      </c>
      <c r="H71" s="93">
        <v>-0.02138635369100028</v>
      </c>
      <c r="I71" s="93">
        <v>0.054194186843863124</v>
      </c>
      <c r="J71" s="92">
        <v>2923316.218113507</v>
      </c>
      <c r="K71" s="92">
        <v>3210344.9221537067</v>
      </c>
      <c r="L71" s="93">
        <v>-0.08940743471503432</v>
      </c>
      <c r="N71" s="72"/>
    </row>
    <row r="72" spans="1:14" ht="12.75">
      <c r="A72" s="69" t="s">
        <v>18</v>
      </c>
      <c r="B72" s="70">
        <v>104737.5</v>
      </c>
      <c r="C72" s="70">
        <v>99624.16</v>
      </c>
      <c r="D72" s="71">
        <v>0.05132630478389988</v>
      </c>
      <c r="E72" s="72">
        <v>715.171481849972</v>
      </c>
      <c r="F72" s="72">
        <v>745.1670625903938</v>
      </c>
      <c r="G72" s="73">
        <v>654.1379853930239</v>
      </c>
      <c r="H72" s="71">
        <v>-0.04025349783463239</v>
      </c>
      <c r="I72" s="71">
        <v>0.09330370322444659</v>
      </c>
      <c r="J72" s="74">
        <v>7490527.308026144</v>
      </c>
      <c r="K72" s="74">
        <v>7423664.267023541</v>
      </c>
      <c r="L72" s="71">
        <v>0.009006743650789018</v>
      </c>
      <c r="N72" s="72"/>
    </row>
    <row r="73" spans="1:14" ht="12.75">
      <c r="A73" s="75" t="s">
        <v>116</v>
      </c>
      <c r="B73" s="96">
        <v>13.265879615779669</v>
      </c>
      <c r="C73" s="96">
        <v>13.604813600859767</v>
      </c>
      <c r="D73" s="71">
        <v>-0.024912798883086396</v>
      </c>
      <c r="E73" s="214">
        <v>18.54922903450249</v>
      </c>
      <c r="F73" s="215">
        <v>18.257400633847006</v>
      </c>
      <c r="G73" s="78"/>
      <c r="H73" s="71">
        <v>0.01598411551064216</v>
      </c>
      <c r="I73" s="76"/>
      <c r="J73" s="114">
        <v>1389435.0662577231</v>
      </c>
      <c r="K73" s="114">
        <v>1355368.1269422297</v>
      </c>
      <c r="L73" s="71">
        <v>0.025134823992320143</v>
      </c>
      <c r="N73" s="89"/>
    </row>
    <row r="74" spans="1:14" ht="12.75">
      <c r="A74" s="69" t="s">
        <v>19</v>
      </c>
      <c r="B74" s="209">
        <v>1034.71</v>
      </c>
      <c r="C74" s="209">
        <v>631.06</v>
      </c>
      <c r="D74" s="209">
        <v>0.6396380692802588</v>
      </c>
      <c r="E74" s="72">
        <v>41.803772432091016</v>
      </c>
      <c r="F74" s="72">
        <v>39.12589407881075</v>
      </c>
      <c r="G74" s="73">
        <v>33.16207575988203</v>
      </c>
      <c r="H74" s="71">
        <v>0.06844261112311578</v>
      </c>
      <c r="I74" s="71">
        <v>0.26058973915810535</v>
      </c>
      <c r="J74" s="209">
        <v>4325.47813732089</v>
      </c>
      <c r="K74" s="209">
        <v>2469.0786717374313</v>
      </c>
      <c r="L74" s="209">
        <v>0.751859180038664</v>
      </c>
      <c r="N74" s="89"/>
    </row>
    <row r="75" spans="1:14" ht="12.75">
      <c r="A75" s="75" t="s">
        <v>20</v>
      </c>
      <c r="B75" s="209">
        <v>1655.63</v>
      </c>
      <c r="C75" s="209">
        <v>1111.44</v>
      </c>
      <c r="D75" s="209">
        <v>0.48962607068307773</v>
      </c>
      <c r="E75" s="72">
        <v>41.834358875723254</v>
      </c>
      <c r="F75" s="77">
        <v>43.10315534421629</v>
      </c>
      <c r="G75" s="78">
        <v>36.94888930397496</v>
      </c>
      <c r="H75" s="76">
        <v>-0.029436278118401993</v>
      </c>
      <c r="I75" s="76">
        <v>0.13222236618686978</v>
      </c>
      <c r="J75" s="209">
        <v>6926.2219585413695</v>
      </c>
      <c r="K75" s="209">
        <v>4790.657097577576</v>
      </c>
      <c r="L75" s="209">
        <v>0.44577702337402836</v>
      </c>
      <c r="N75" s="89"/>
    </row>
    <row r="76" spans="1:14" ht="12.75">
      <c r="A76" s="69" t="s">
        <v>21</v>
      </c>
      <c r="B76" s="70">
        <v>110033.84</v>
      </c>
      <c r="C76" s="70">
        <v>110931.98</v>
      </c>
      <c r="D76" s="71">
        <v>-0.008096312713430365</v>
      </c>
      <c r="E76" s="72">
        <v>38.223488255910645</v>
      </c>
      <c r="F76" s="72">
        <v>34.52240079572538</v>
      </c>
      <c r="G76" s="73">
        <v>37.46026561027237</v>
      </c>
      <c r="H76" s="71">
        <v>0.1072082872244371</v>
      </c>
      <c r="I76" s="71">
        <v>0.020374192046010986</v>
      </c>
      <c r="J76" s="74">
        <v>420587.7190992751</v>
      </c>
      <c r="K76" s="74">
        <v>382963.8274623392</v>
      </c>
      <c r="L76" s="71">
        <v>0.09824398269216661</v>
      </c>
      <c r="N76" s="72"/>
    </row>
    <row r="77" spans="1:14" ht="12.75">
      <c r="A77" s="75" t="s">
        <v>89</v>
      </c>
      <c r="B77" s="209">
        <v>321.45</v>
      </c>
      <c r="C77" s="70">
        <v>917.43</v>
      </c>
      <c r="D77" s="209">
        <v>-0.6496190445047578</v>
      </c>
      <c r="E77" s="72">
        <v>28.817772613053364</v>
      </c>
      <c r="F77" s="77">
        <v>23.58614860249383</v>
      </c>
      <c r="G77" s="78">
        <v>23.723581375403704</v>
      </c>
      <c r="H77" s="76">
        <v>0.2218091685391308</v>
      </c>
      <c r="I77" s="76">
        <v>0.21473112162277697</v>
      </c>
      <c r="J77" s="209">
        <v>926.3473006466004</v>
      </c>
      <c r="K77" s="74">
        <v>2163.8640312385915</v>
      </c>
      <c r="L77" s="209">
        <v>-0.5719013360944121</v>
      </c>
      <c r="N77" s="72"/>
    </row>
    <row r="78" spans="1:14" ht="12.75">
      <c r="A78" s="91" t="s">
        <v>90</v>
      </c>
      <c r="B78" s="92">
        <v>110355.29</v>
      </c>
      <c r="C78" s="92">
        <v>111849.40999999999</v>
      </c>
      <c r="D78" s="93">
        <v>-0.013358318117189905</v>
      </c>
      <c r="E78" s="94">
        <v>38.196090681282406</v>
      </c>
      <c r="F78" s="94">
        <v>34.43269763278839</v>
      </c>
      <c r="G78" s="95">
        <v>37.34469835163684</v>
      </c>
      <c r="H78" s="93">
        <v>0.10929707246958031</v>
      </c>
      <c r="I78" s="93">
        <v>0.022798211452369266</v>
      </c>
      <c r="J78" s="97">
        <v>421514.0663999217</v>
      </c>
      <c r="K78" s="97">
        <v>385127.6914935778</v>
      </c>
      <c r="L78" s="93">
        <v>0.09447872928906409</v>
      </c>
      <c r="N78" s="72"/>
    </row>
    <row r="79" spans="1:14" ht="12.75">
      <c r="A79" s="75" t="s">
        <v>23</v>
      </c>
      <c r="B79" s="98">
        <v>303251.67</v>
      </c>
      <c r="C79" s="98">
        <v>302380.66</v>
      </c>
      <c r="D79" s="76">
        <v>0.0028805082970584373</v>
      </c>
      <c r="E79" s="77">
        <v>512.417191993043</v>
      </c>
      <c r="F79" s="77">
        <v>513.2331727341185</v>
      </c>
      <c r="G79" s="78">
        <v>467.2884612903142</v>
      </c>
      <c r="H79" s="76">
        <v>-0.0015898830871132752</v>
      </c>
      <c r="I79" s="76">
        <v>0.09657574376674272</v>
      </c>
      <c r="J79" s="98">
        <v>15539136.920860093</v>
      </c>
      <c r="K79" s="98">
        <v>15519178.550523674</v>
      </c>
      <c r="L79" s="76">
        <v>0.0012860455385215186</v>
      </c>
      <c r="N79" s="72"/>
    </row>
    <row r="80" spans="1:14" ht="12.75">
      <c r="A80" s="75" t="s">
        <v>225</v>
      </c>
      <c r="B80" s="209">
        <v>1492.57</v>
      </c>
      <c r="C80" s="209">
        <v>3812.72</v>
      </c>
      <c r="D80" s="209">
        <v>-0.60852881932059</v>
      </c>
      <c r="E80" s="216">
        <v>331.45178299797675</v>
      </c>
      <c r="F80" s="216">
        <v>272.94596671825303</v>
      </c>
      <c r="G80" s="217">
        <v>0</v>
      </c>
      <c r="H80" s="76">
        <v>0.21434944426240965</v>
      </c>
      <c r="I80" s="217">
        <v>0</v>
      </c>
      <c r="J80" s="209">
        <v>49471.498774929016</v>
      </c>
      <c r="K80" s="209">
        <v>104066.65462260177</v>
      </c>
      <c r="L80" s="209">
        <v>-0.5246171892972091</v>
      </c>
      <c r="N80" s="89"/>
    </row>
    <row r="81" spans="1:14" ht="12.75">
      <c r="A81" s="75" t="s">
        <v>226</v>
      </c>
      <c r="B81" s="98">
        <v>4240.56</v>
      </c>
      <c r="C81" s="98">
        <v>4521.15</v>
      </c>
      <c r="D81" s="76">
        <v>-0.06206164360837385</v>
      </c>
      <c r="E81" s="378">
        <v>83.3602920535023</v>
      </c>
      <c r="F81" s="379">
        <v>75.699083648128</v>
      </c>
      <c r="G81" s="380">
        <v>80.0166012492675</v>
      </c>
      <c r="H81" s="76">
        <v>0.10120609175384288</v>
      </c>
      <c r="I81" s="76">
        <v>0.041787463501712585</v>
      </c>
      <c r="J81" s="74">
        <v>35349.43200703998</v>
      </c>
      <c r="K81" s="74">
        <v>34224.6912035734</v>
      </c>
      <c r="L81" s="76">
        <v>0.032863431748045846</v>
      </c>
      <c r="N81" s="72"/>
    </row>
    <row r="82" spans="1:14" ht="12.75">
      <c r="A82" s="75" t="s">
        <v>24</v>
      </c>
      <c r="B82" s="98">
        <v>30853.65</v>
      </c>
      <c r="C82" s="98">
        <v>33911.26</v>
      </c>
      <c r="D82" s="76">
        <v>-0.09016503662795194</v>
      </c>
      <c r="E82" s="378">
        <v>93.1181149131735</v>
      </c>
      <c r="F82" s="379">
        <v>89.5726840562798</v>
      </c>
      <c r="G82" s="380">
        <v>86.4238945712673</v>
      </c>
      <c r="H82" s="76">
        <v>0.03958160787797893</v>
      </c>
      <c r="I82" s="76">
        <v>0.0774579805170208</v>
      </c>
      <c r="J82" s="74">
        <v>287303.3726190837</v>
      </c>
      <c r="K82" s="74">
        <v>303752.2577930359</v>
      </c>
      <c r="L82" s="76">
        <v>-0.05415230587408437</v>
      </c>
      <c r="N82" s="72"/>
    </row>
    <row r="83" spans="1:14" ht="12.75">
      <c r="A83" s="75" t="s">
        <v>26</v>
      </c>
      <c r="B83" s="99">
        <v>44774.44</v>
      </c>
      <c r="C83" s="98">
        <v>49784.06</v>
      </c>
      <c r="D83" s="76">
        <v>-0.10062698783506197</v>
      </c>
      <c r="E83" s="378">
        <v>87.2175899284224</v>
      </c>
      <c r="F83" s="379">
        <v>86.4636723557415</v>
      </c>
      <c r="G83" s="380">
        <v>81.8726606396089</v>
      </c>
      <c r="H83" s="76">
        <v>0.008719472029582453</v>
      </c>
      <c r="I83" s="76">
        <v>0.06528344440082479</v>
      </c>
      <c r="J83" s="74">
        <v>390511.87471947534</v>
      </c>
      <c r="K83" s="74">
        <v>430451.26523785776</v>
      </c>
      <c r="L83" s="76">
        <v>-0.09278493001132848</v>
      </c>
      <c r="N83" s="72"/>
    </row>
    <row r="84" spans="1:14" ht="12.75">
      <c r="A84" s="75" t="s">
        <v>231</v>
      </c>
      <c r="B84" s="99">
        <v>333661.62</v>
      </c>
      <c r="C84" s="99">
        <v>332897.35</v>
      </c>
      <c r="D84" s="76">
        <v>0.002295812808362774</v>
      </c>
      <c r="E84" s="378">
        <v>85.0183090769131</v>
      </c>
      <c r="F84" s="379">
        <v>82.0463848410959</v>
      </c>
      <c r="G84" s="381">
        <v>8.305365108293769</v>
      </c>
      <c r="H84" s="76">
        <v>0.03622248855416421</v>
      </c>
      <c r="I84" s="218">
        <v>0.023655287496192612</v>
      </c>
      <c r="J84" s="74">
        <v>2836734.673626351</v>
      </c>
      <c r="K84" s="74">
        <v>2731302.4090680997</v>
      </c>
      <c r="L84" s="76">
        <v>0.0386014614157002</v>
      </c>
      <c r="N84" s="72"/>
    </row>
    <row r="85" spans="1:14" ht="12.75">
      <c r="A85" s="75" t="s">
        <v>111</v>
      </c>
      <c r="B85" s="99">
        <v>394587.18</v>
      </c>
      <c r="C85" s="98">
        <v>401649.23</v>
      </c>
      <c r="D85" s="76">
        <v>-0.01758263049576858</v>
      </c>
      <c r="E85" s="115" t="s">
        <v>229</v>
      </c>
      <c r="F85" s="77"/>
      <c r="G85" s="78"/>
      <c r="H85" s="116"/>
      <c r="I85" s="116"/>
      <c r="J85" s="117"/>
      <c r="K85" s="117"/>
      <c r="L85" s="116"/>
      <c r="N85" s="72"/>
    </row>
    <row r="86" spans="1:14" ht="12.75">
      <c r="A86" s="69" t="s">
        <v>112</v>
      </c>
      <c r="B86" s="99">
        <v>1276723</v>
      </c>
      <c r="C86" s="98">
        <v>1272936.22</v>
      </c>
      <c r="D86" s="76">
        <v>0.002974838755079201</v>
      </c>
      <c r="E86" s="77"/>
      <c r="F86" s="77"/>
      <c r="G86" s="78"/>
      <c r="H86" s="116"/>
      <c r="I86" s="116"/>
      <c r="J86" s="117"/>
      <c r="K86" s="117"/>
      <c r="L86" s="116"/>
      <c r="N86" s="72"/>
    </row>
    <row r="87" spans="1:12" ht="12.75">
      <c r="A87" s="75" t="s">
        <v>113</v>
      </c>
      <c r="B87" s="99">
        <v>26328.49</v>
      </c>
      <c r="C87" s="98">
        <v>25776.91</v>
      </c>
      <c r="D87" s="76">
        <v>0.02139822034526251</v>
      </c>
      <c r="E87" s="77"/>
      <c r="F87" s="77"/>
      <c r="G87" s="78"/>
      <c r="H87" s="116"/>
      <c r="I87" s="116"/>
      <c r="J87" s="117" t="s">
        <v>114</v>
      </c>
      <c r="K87" s="117"/>
      <c r="L87" s="116"/>
    </row>
    <row r="88" spans="1:12" ht="12.75">
      <c r="A88" s="75" t="s">
        <v>115</v>
      </c>
      <c r="B88" s="99">
        <v>1686723.51</v>
      </c>
      <c r="C88" s="98">
        <v>1688484.49</v>
      </c>
      <c r="D88" s="76">
        <v>-0.0010429352537315584</v>
      </c>
      <c r="E88" s="77"/>
      <c r="F88" s="77"/>
      <c r="G88" s="78"/>
      <c r="H88" s="116"/>
      <c r="I88" s="116"/>
      <c r="J88" s="117"/>
      <c r="K88" s="117"/>
      <c r="L88" s="116"/>
    </row>
    <row r="89" spans="1:12" ht="12.75">
      <c r="A89" s="29" t="s">
        <v>230</v>
      </c>
      <c r="B89" s="100"/>
      <c r="C89" s="30"/>
      <c r="D89" s="31"/>
      <c r="E89" s="32"/>
      <c r="F89" s="32"/>
      <c r="G89" s="33"/>
      <c r="H89" s="31"/>
      <c r="I89" s="31"/>
      <c r="J89" s="30"/>
      <c r="K89" s="30"/>
      <c r="L89" s="31"/>
    </row>
    <row r="90" spans="1:12" ht="12.75">
      <c r="A90" s="101" t="s">
        <v>92</v>
      </c>
      <c r="B90" s="145" t="s">
        <v>251</v>
      </c>
      <c r="C90" s="30"/>
      <c r="D90" s="31"/>
      <c r="E90" s="32"/>
      <c r="F90" s="32"/>
      <c r="G90" s="33"/>
      <c r="H90" s="31"/>
      <c r="I90" s="31"/>
      <c r="J90" s="30"/>
      <c r="K90" s="30"/>
      <c r="L90" s="31"/>
    </row>
    <row r="91" spans="1:12" ht="12.75">
      <c r="A91" s="34"/>
      <c r="B91" s="35"/>
      <c r="C91" s="36" t="s">
        <v>66</v>
      </c>
      <c r="D91" s="37"/>
      <c r="E91" s="38"/>
      <c r="F91" s="39"/>
      <c r="G91" s="40" t="s">
        <v>67</v>
      </c>
      <c r="H91" s="37"/>
      <c r="I91" s="41"/>
      <c r="J91" s="42" t="s">
        <v>79</v>
      </c>
      <c r="K91" s="42"/>
      <c r="L91" s="43"/>
    </row>
    <row r="92" spans="1:12" ht="12.75">
      <c r="A92" s="44"/>
      <c r="B92" s="45"/>
      <c r="C92" s="46"/>
      <c r="D92" s="47" t="s">
        <v>0</v>
      </c>
      <c r="E92" s="48"/>
      <c r="F92" s="49"/>
      <c r="G92" s="50" t="s">
        <v>69</v>
      </c>
      <c r="H92" s="51" t="s">
        <v>70</v>
      </c>
      <c r="I92" s="52"/>
      <c r="J92" s="53"/>
      <c r="K92" s="46"/>
      <c r="L92" s="47" t="s">
        <v>0</v>
      </c>
    </row>
    <row r="93" spans="1:12" ht="12.75">
      <c r="A93" s="54" t="s">
        <v>71</v>
      </c>
      <c r="B93" s="55">
        <v>2012</v>
      </c>
      <c r="C93" s="55">
        <v>2011</v>
      </c>
      <c r="D93" s="55" t="s">
        <v>252</v>
      </c>
      <c r="E93" s="55">
        <v>2012</v>
      </c>
      <c r="F93" s="55">
        <v>2011</v>
      </c>
      <c r="G93" s="55" t="s">
        <v>253</v>
      </c>
      <c r="H93" s="55">
        <v>2011</v>
      </c>
      <c r="I93" s="55" t="s">
        <v>254</v>
      </c>
      <c r="J93" s="55">
        <v>2012</v>
      </c>
      <c r="K93" s="55">
        <v>2011</v>
      </c>
      <c r="L93" s="120" t="s">
        <v>255</v>
      </c>
    </row>
    <row r="94" spans="1:12" ht="12.75">
      <c r="A94" s="60"/>
      <c r="B94" s="61" t="s">
        <v>2</v>
      </c>
      <c r="C94" s="61"/>
      <c r="D94" s="62" t="s">
        <v>1</v>
      </c>
      <c r="E94" s="63"/>
      <c r="F94" s="64" t="s">
        <v>27</v>
      </c>
      <c r="G94" s="65"/>
      <c r="H94" s="66" t="s">
        <v>72</v>
      </c>
      <c r="I94" s="67"/>
      <c r="J94" s="68" t="s">
        <v>80</v>
      </c>
      <c r="K94" s="61"/>
      <c r="L94" s="62" t="s">
        <v>1</v>
      </c>
    </row>
    <row r="95" spans="1:12" ht="12.75">
      <c r="A95" s="69" t="s">
        <v>33</v>
      </c>
      <c r="B95" s="70">
        <v>71183.82</v>
      </c>
      <c r="C95" s="70">
        <v>73063.42</v>
      </c>
      <c r="D95" s="71">
        <v>-0.025725595653748323</v>
      </c>
      <c r="E95" s="72">
        <v>80.6190755543594</v>
      </c>
      <c r="F95" s="72">
        <v>73.28257508438031</v>
      </c>
      <c r="G95" s="73">
        <v>75.99593507758247</v>
      </c>
      <c r="H95" s="71">
        <v>0.10011248187623822</v>
      </c>
      <c r="I95" s="71">
        <v>0.060834049506164556</v>
      </c>
      <c r="J95" s="74">
        <v>573877.376282792</v>
      </c>
      <c r="K95" s="74">
        <v>535427.5562071614</v>
      </c>
      <c r="L95" s="71">
        <v>0.0718114329938484</v>
      </c>
    </row>
    <row r="96" spans="1:12" ht="12.75">
      <c r="A96" s="75" t="s">
        <v>81</v>
      </c>
      <c r="B96" s="209">
        <v>1311.21</v>
      </c>
      <c r="C96" s="70">
        <v>1579.98</v>
      </c>
      <c r="D96" s="209">
        <v>-0.17010974822466107</v>
      </c>
      <c r="E96" s="77">
        <v>62.95260041083768</v>
      </c>
      <c r="F96" s="77">
        <v>53.537370848156385</v>
      </c>
      <c r="G96" s="78">
        <v>49.2333278250932</v>
      </c>
      <c r="H96" s="76">
        <v>0.17586275555788755</v>
      </c>
      <c r="I96" s="76">
        <v>0.2786582421258157</v>
      </c>
      <c r="J96" s="209">
        <v>8254.407918469447</v>
      </c>
      <c r="K96" s="98">
        <v>8458.797519267013</v>
      </c>
      <c r="L96" s="209">
        <v>-0.024162961736820976</v>
      </c>
    </row>
    <row r="97" spans="1:14" ht="12.75">
      <c r="A97" s="79" t="s">
        <v>34</v>
      </c>
      <c r="B97" s="80">
        <v>72495.03</v>
      </c>
      <c r="C97" s="80">
        <v>74643.4</v>
      </c>
      <c r="D97" s="81">
        <v>-0.02878178110857732</v>
      </c>
      <c r="E97" s="82">
        <v>80.29954387235391</v>
      </c>
      <c r="F97" s="82">
        <v>72.86462751246975</v>
      </c>
      <c r="G97" s="83">
        <v>72.87295972960399</v>
      </c>
      <c r="H97" s="81">
        <v>0.10203738924777705</v>
      </c>
      <c r="I97" s="81">
        <v>0.10191138345836848</v>
      </c>
      <c r="J97" s="84">
        <v>582131.7842012614</v>
      </c>
      <c r="K97" s="84">
        <v>543886.3537264285</v>
      </c>
      <c r="L97" s="81">
        <v>0.0703187903369793</v>
      </c>
      <c r="N97" s="72"/>
    </row>
    <row r="98" spans="1:14" ht="12.75">
      <c r="A98" s="75" t="s">
        <v>220</v>
      </c>
      <c r="B98" s="70">
        <v>31933.96</v>
      </c>
      <c r="C98" s="70">
        <v>25329.42</v>
      </c>
      <c r="D98" s="76">
        <v>0.26074580468088104</v>
      </c>
      <c r="E98" s="77">
        <v>65.62073898775809</v>
      </c>
      <c r="F98" s="77">
        <v>51.521869596463986</v>
      </c>
      <c r="G98" s="78">
        <v>52.33596506849242</v>
      </c>
      <c r="H98" s="76">
        <v>0.2736482488256158</v>
      </c>
      <c r="I98" s="76">
        <v>0.25383641826189307</v>
      </c>
      <c r="J98" s="74">
        <v>209553.00540055073</v>
      </c>
      <c r="K98" s="98">
        <v>130501.90741940666</v>
      </c>
      <c r="L98" s="76">
        <v>0.6057466863460461</v>
      </c>
      <c r="N98" s="77"/>
    </row>
    <row r="99" spans="1:14" ht="12.75">
      <c r="A99" s="75"/>
      <c r="B99" s="70"/>
      <c r="C99" s="70"/>
      <c r="D99" s="76"/>
      <c r="E99" s="77"/>
      <c r="F99" s="77"/>
      <c r="G99" s="78"/>
      <c r="H99" s="76"/>
      <c r="I99" s="76"/>
      <c r="J99" s="74"/>
      <c r="K99" s="98"/>
      <c r="L99" s="76"/>
      <c r="N99" s="77"/>
    </row>
    <row r="100" spans="1:14" ht="12.75">
      <c r="A100" s="75" t="s">
        <v>82</v>
      </c>
      <c r="B100" s="85">
        <v>104428.99</v>
      </c>
      <c r="C100" s="85">
        <v>99972.81999999999</v>
      </c>
      <c r="D100" s="76">
        <v>0.04457381516296155</v>
      </c>
      <c r="E100" s="77">
        <v>75.81082509768714</v>
      </c>
      <c r="F100" s="77">
        <v>67.45716097093542</v>
      </c>
      <c r="G100" s="78">
        <v>69.68790384494469</v>
      </c>
      <c r="H100" s="76">
        <v>0.12383658023128152</v>
      </c>
      <c r="I100" s="76">
        <v>0.08786203795662928</v>
      </c>
      <c r="J100" s="85">
        <v>791684.7896018121</v>
      </c>
      <c r="K100" s="85">
        <v>674388.2611458352</v>
      </c>
      <c r="L100" s="76">
        <v>0.17393026423188562</v>
      </c>
      <c r="N100" s="77"/>
    </row>
    <row r="101" spans="1:14" ht="12.75">
      <c r="A101" s="75" t="s">
        <v>15</v>
      </c>
      <c r="B101" s="70">
        <v>37233.01</v>
      </c>
      <c r="C101" s="70">
        <v>45900.54</v>
      </c>
      <c r="D101" s="76">
        <v>-0.18883285468972688</v>
      </c>
      <c r="E101" s="77">
        <v>66.85577684520732</v>
      </c>
      <c r="F101" s="77">
        <v>53.95534479459578</v>
      </c>
      <c r="G101" s="78">
        <v>59.620096590477665</v>
      </c>
      <c r="H101" s="76">
        <v>0.23909460869395938</v>
      </c>
      <c r="I101" s="76">
        <v>0.12136310855768229</v>
      </c>
      <c r="J101" s="74">
        <v>248924.18078353727</v>
      </c>
      <c r="K101" s="98">
        <v>247657.94619581354</v>
      </c>
      <c r="L101" s="76">
        <v>0.005112836503629037</v>
      </c>
      <c r="N101" s="77"/>
    </row>
    <row r="102" spans="1:14" ht="12.75">
      <c r="A102" s="75" t="s">
        <v>16</v>
      </c>
      <c r="B102" s="70">
        <v>18315.25</v>
      </c>
      <c r="C102" s="70">
        <v>15373.5</v>
      </c>
      <c r="D102" s="76">
        <v>0.19135200182131595</v>
      </c>
      <c r="E102" s="77">
        <v>58.51058535614031</v>
      </c>
      <c r="F102" s="77">
        <v>41.340453663257854</v>
      </c>
      <c r="G102" s="78">
        <v>43.198741665910156</v>
      </c>
      <c r="H102" s="76">
        <v>0.4153348638295846</v>
      </c>
      <c r="I102" s="76">
        <v>0.35445115065268995</v>
      </c>
      <c r="J102" s="74">
        <v>107163.59984440489</v>
      </c>
      <c r="K102" s="98">
        <v>63554.74643920946</v>
      </c>
      <c r="L102" s="76">
        <v>0.6861620232708754</v>
      </c>
      <c r="N102" s="77"/>
    </row>
    <row r="103" spans="1:14" ht="12.75">
      <c r="A103" s="79" t="s">
        <v>83</v>
      </c>
      <c r="B103" s="84">
        <v>55548.26</v>
      </c>
      <c r="C103" s="84">
        <v>61274.04</v>
      </c>
      <c r="D103" s="81">
        <v>-0.093445446064924</v>
      </c>
      <c r="E103" s="82">
        <v>64.10421867902652</v>
      </c>
      <c r="F103" s="82">
        <v>50.79030085743049</v>
      </c>
      <c r="G103" s="83">
        <v>97.20720651035761</v>
      </c>
      <c r="H103" s="81">
        <v>0.2621350454089353</v>
      </c>
      <c r="I103" s="81">
        <v>-0.3405404704002466</v>
      </c>
      <c r="J103" s="84">
        <v>356087.7806279422</v>
      </c>
      <c r="K103" s="84">
        <v>311212.692635023</v>
      </c>
      <c r="L103" s="81">
        <v>0.14419427309652444</v>
      </c>
      <c r="N103" s="77"/>
    </row>
    <row r="104" spans="1:14" ht="12.75">
      <c r="A104" s="75" t="s">
        <v>14</v>
      </c>
      <c r="B104" s="70">
        <v>30103.38</v>
      </c>
      <c r="C104" s="70">
        <v>28706.64</v>
      </c>
      <c r="D104" s="76">
        <v>0.04865564203961181</v>
      </c>
      <c r="E104" s="77">
        <v>72.49755783857678</v>
      </c>
      <c r="F104" s="77">
        <v>56.397006715179224</v>
      </c>
      <c r="G104" s="78">
        <v>58.95006807168125</v>
      </c>
      <c r="H104" s="76">
        <v>0.28548591602937146</v>
      </c>
      <c r="I104" s="76">
        <v>0.229812962224611</v>
      </c>
      <c r="J104" s="74">
        <v>218242.15326866554</v>
      </c>
      <c r="K104" s="98">
        <v>161896.85688502324</v>
      </c>
      <c r="L104" s="76">
        <v>0.348032058606659</v>
      </c>
      <c r="N104" s="82"/>
    </row>
    <row r="105" spans="1:14" ht="12.75">
      <c r="A105" s="75" t="s">
        <v>17</v>
      </c>
      <c r="B105" s="70">
        <v>2994.52</v>
      </c>
      <c r="C105" s="70">
        <v>3898.27</v>
      </c>
      <c r="D105" s="76">
        <v>-0.2318336082416046</v>
      </c>
      <c r="E105" s="77">
        <v>52.96150752420928</v>
      </c>
      <c r="F105" s="77">
        <v>49.143687380019855</v>
      </c>
      <c r="G105" s="78">
        <v>42.74819430822885</v>
      </c>
      <c r="H105" s="76">
        <v>0.0776868881381827</v>
      </c>
      <c r="I105" s="76">
        <v>0.23891800300005683</v>
      </c>
      <c r="J105" s="74">
        <v>15859.429351139517</v>
      </c>
      <c r="K105" s="98">
        <v>19157.536220291</v>
      </c>
      <c r="L105" s="76">
        <v>-0.17215715169355872</v>
      </c>
      <c r="N105" s="77"/>
    </row>
    <row r="106" spans="1:14" ht="12.75">
      <c r="A106" s="75" t="s">
        <v>37</v>
      </c>
      <c r="B106" s="209">
        <v>654.28</v>
      </c>
      <c r="C106" s="70">
        <v>508.44</v>
      </c>
      <c r="D106" s="209">
        <v>0.2868381716623396</v>
      </c>
      <c r="E106" s="77">
        <v>55.706187249500914</v>
      </c>
      <c r="F106" s="77">
        <v>50.266875042064385</v>
      </c>
      <c r="G106" s="78">
        <v>39.932379255027904</v>
      </c>
      <c r="H106" s="76">
        <v>0.10820868022698438</v>
      </c>
      <c r="I106" s="76">
        <v>0.3950129766557029</v>
      </c>
      <c r="J106" s="209">
        <v>3644.7444193603455</v>
      </c>
      <c r="K106" s="98">
        <v>2555.7689946387213</v>
      </c>
      <c r="L106" s="209">
        <v>0.42608523188362724</v>
      </c>
      <c r="N106" s="77"/>
    </row>
    <row r="107" spans="1:14" ht="12.75">
      <c r="A107" s="75" t="s">
        <v>84</v>
      </c>
      <c r="B107" s="85">
        <v>89300.44</v>
      </c>
      <c r="C107" s="85">
        <v>94387.39</v>
      </c>
      <c r="D107" s="76">
        <v>-0.05389438144226677</v>
      </c>
      <c r="E107" s="77">
        <v>71.51824569291922</v>
      </c>
      <c r="F107" s="77">
        <v>60.15691770866122</v>
      </c>
      <c r="G107" s="78">
        <v>56.12606831602502</v>
      </c>
      <c r="H107" s="76">
        <v>0.18886153774168912</v>
      </c>
      <c r="I107" s="76">
        <v>0.2742429291541779</v>
      </c>
      <c r="J107" s="85">
        <v>593834.1076671075</v>
      </c>
      <c r="K107" s="85">
        <v>494822.8547349759</v>
      </c>
      <c r="L107" s="76">
        <v>0.20009434080234922</v>
      </c>
      <c r="N107" s="77"/>
    </row>
    <row r="108" spans="1:14" ht="12.75">
      <c r="A108" s="86" t="s">
        <v>85</v>
      </c>
      <c r="B108" s="87">
        <v>193729.43</v>
      </c>
      <c r="C108" s="87">
        <v>194360.21</v>
      </c>
      <c r="D108" s="88">
        <v>-0.003245417361917746</v>
      </c>
      <c r="E108" s="89">
        <v>71.51824569291922</v>
      </c>
      <c r="F108" s="89">
        <v>60.15691770866122</v>
      </c>
      <c r="G108" s="90">
        <v>63.0597688370558</v>
      </c>
      <c r="H108" s="88">
        <v>0.18886153774168912</v>
      </c>
      <c r="I108" s="88">
        <v>0.134134282631448</v>
      </c>
      <c r="J108" s="87">
        <v>1385518.8972689197</v>
      </c>
      <c r="K108" s="87">
        <v>1169211.1158808111</v>
      </c>
      <c r="L108" s="88">
        <v>0.18500318586618625</v>
      </c>
      <c r="N108" s="77"/>
    </row>
    <row r="109" spans="1:14" ht="12.75">
      <c r="A109" s="69" t="s">
        <v>86</v>
      </c>
      <c r="B109" s="70">
        <v>89040.47</v>
      </c>
      <c r="C109" s="70">
        <v>80168.71</v>
      </c>
      <c r="D109" s="71">
        <v>0.11066362424941101</v>
      </c>
      <c r="E109" s="72">
        <v>102.01649302730878</v>
      </c>
      <c r="F109" s="72">
        <v>102.66487619952038</v>
      </c>
      <c r="G109" s="73">
        <v>91.5326710755832</v>
      </c>
      <c r="H109" s="71">
        <v>-0.006315530648977941</v>
      </c>
      <c r="I109" s="71">
        <v>0.11453639261841886</v>
      </c>
      <c r="J109" s="74">
        <v>908359.6486903296</v>
      </c>
      <c r="K109" s="74">
        <v>823051.0687225253</v>
      </c>
      <c r="L109" s="71">
        <v>0.10364919408975881</v>
      </c>
      <c r="N109" s="89"/>
    </row>
    <row r="110" spans="1:14" ht="12.75">
      <c r="A110" s="86" t="s">
        <v>87</v>
      </c>
      <c r="B110" s="87">
        <v>282769.9</v>
      </c>
      <c r="C110" s="87">
        <v>274528.92</v>
      </c>
      <c r="D110" s="88">
        <v>0.030018622446043253</v>
      </c>
      <c r="E110" s="89">
        <v>81.12173700097672</v>
      </c>
      <c r="F110" s="89">
        <v>72.5702117140641</v>
      </c>
      <c r="G110" s="90">
        <v>70.64245467887517</v>
      </c>
      <c r="H110" s="88">
        <v>0.1178379542367427</v>
      </c>
      <c r="I110" s="88">
        <v>0.14834255646605188</v>
      </c>
      <c r="J110" s="87">
        <v>2293878.545959249</v>
      </c>
      <c r="K110" s="87">
        <v>1992262.1846033363</v>
      </c>
      <c r="L110" s="88">
        <v>0.15139390974083322</v>
      </c>
      <c r="N110" s="72"/>
    </row>
    <row r="111" spans="1:14" ht="12.75">
      <c r="A111" s="69" t="s">
        <v>221</v>
      </c>
      <c r="B111" s="209">
        <v>248.24</v>
      </c>
      <c r="C111" s="209">
        <v>654.91</v>
      </c>
      <c r="D111" s="71"/>
      <c r="E111" s="72"/>
      <c r="F111" s="72"/>
      <c r="G111" s="73"/>
      <c r="H111" s="71"/>
      <c r="I111" s="71"/>
      <c r="J111" s="74"/>
      <c r="K111" s="74"/>
      <c r="L111" s="71"/>
      <c r="N111" s="89"/>
    </row>
    <row r="112" spans="1:14" ht="12.75">
      <c r="A112" s="75"/>
      <c r="B112" s="85"/>
      <c r="C112" s="85"/>
      <c r="D112" s="76"/>
      <c r="E112" s="77"/>
      <c r="F112" s="77"/>
      <c r="G112" s="78"/>
      <c r="H112" s="76"/>
      <c r="I112" s="76"/>
      <c r="J112" s="85"/>
      <c r="K112" s="85"/>
      <c r="L112" s="76"/>
      <c r="N112" s="89"/>
    </row>
    <row r="113" spans="1:14" ht="12.75">
      <c r="A113" s="75" t="s">
        <v>40</v>
      </c>
      <c r="B113" s="70">
        <v>32548.8</v>
      </c>
      <c r="C113" s="70">
        <v>39758.18</v>
      </c>
      <c r="D113" s="76">
        <v>-0.18133073495818974</v>
      </c>
      <c r="E113" s="77">
        <v>463.64653296882403</v>
      </c>
      <c r="F113" s="77">
        <v>453.784957486307</v>
      </c>
      <c r="G113" s="78">
        <v>429.52355654249857</v>
      </c>
      <c r="H113" s="76">
        <v>0.021731825438075614</v>
      </c>
      <c r="I113" s="76">
        <v>0.07944378348187109</v>
      </c>
      <c r="J113" s="74">
        <v>1509113.827229566</v>
      </c>
      <c r="K113" s="98">
        <v>1804166.4021032942</v>
      </c>
      <c r="L113" s="76">
        <v>-0.16353955739878345</v>
      </c>
      <c r="N113" s="72"/>
    </row>
    <row r="114" spans="1:14" ht="12.75">
      <c r="A114" s="75" t="s">
        <v>223</v>
      </c>
      <c r="B114" s="70">
        <v>7968.25</v>
      </c>
      <c r="C114" s="70">
        <v>5356.14</v>
      </c>
      <c r="D114" s="76">
        <v>0.4876851613288673</v>
      </c>
      <c r="E114" s="77">
        <v>465.487987509401</v>
      </c>
      <c r="F114" s="77">
        <v>441.89562107595407</v>
      </c>
      <c r="G114" s="78">
        <v>409.97265448987645</v>
      </c>
      <c r="H114" s="76">
        <v>0.05338900253413437</v>
      </c>
      <c r="I114" s="76">
        <v>0.13541228277432693</v>
      </c>
      <c r="J114" s="74">
        <v>370912.46564717847</v>
      </c>
      <c r="K114" s="98">
        <v>236685.4811869761</v>
      </c>
      <c r="L114" s="76">
        <v>0.5671111881770481</v>
      </c>
      <c r="N114" s="72"/>
    </row>
    <row r="115" spans="1:14" ht="12.75">
      <c r="A115" s="91" t="s">
        <v>88</v>
      </c>
      <c r="B115" s="92">
        <v>40517.05</v>
      </c>
      <c r="C115" s="92">
        <v>45114.32</v>
      </c>
      <c r="D115" s="93">
        <v>-0.10190267746471626</v>
      </c>
      <c r="E115" s="94">
        <v>464.008681006328</v>
      </c>
      <c r="F115" s="94">
        <v>452.3734112118437</v>
      </c>
      <c r="G115" s="95">
        <v>426.46147073191526</v>
      </c>
      <c r="H115" s="93">
        <v>0.025720498831518723</v>
      </c>
      <c r="I115" s="93">
        <v>0.08804361671869754</v>
      </c>
      <c r="J115" s="92">
        <v>1880026.2928767444</v>
      </c>
      <c r="K115" s="92">
        <v>2040851.8832902703</v>
      </c>
      <c r="L115" s="93">
        <v>-0.0788031663298574</v>
      </c>
      <c r="N115" s="89"/>
    </row>
    <row r="116" spans="1:14" ht="12.75">
      <c r="A116" s="69" t="s">
        <v>18</v>
      </c>
      <c r="B116" s="70">
        <v>2749.64</v>
      </c>
      <c r="C116" s="70">
        <v>2297.11</v>
      </c>
      <c r="D116" s="71">
        <v>0.19699970832916125</v>
      </c>
      <c r="E116" s="72">
        <v>746.8779069032792</v>
      </c>
      <c r="F116" s="72">
        <v>740.0907747273526</v>
      </c>
      <c r="G116" s="73">
        <v>654.8268292915466</v>
      </c>
      <c r="H116" s="71">
        <v>0.009170675284294605</v>
      </c>
      <c r="I116" s="71">
        <v>0.14057316147434284</v>
      </c>
      <c r="J116" s="74">
        <v>205364.53679375324</v>
      </c>
      <c r="K116" s="74">
        <v>170006.9919533949</v>
      </c>
      <c r="L116" s="71">
        <v>0.20797700396964336</v>
      </c>
      <c r="N116" s="89"/>
    </row>
    <row r="117" spans="1:14" ht="12.75">
      <c r="A117" s="75" t="s">
        <v>117</v>
      </c>
      <c r="B117" s="96">
        <v>13.699204727260716</v>
      </c>
      <c r="C117" s="96">
        <v>13.208018240831514</v>
      </c>
      <c r="D117" s="71">
        <v>0.03718850757721848</v>
      </c>
      <c r="E117" s="214">
        <v>18.341960045465324</v>
      </c>
      <c r="F117" s="215">
        <v>17.846484096085796</v>
      </c>
      <c r="G117" s="78"/>
      <c r="H117" s="71">
        <v>0.02776322477367965</v>
      </c>
      <c r="I117" s="76"/>
      <c r="J117" s="114">
        <v>37667.881286265154</v>
      </c>
      <c r="K117" s="114">
        <v>30340.27078119648</v>
      </c>
      <c r="L117" s="71">
        <v>0.24151434105228864</v>
      </c>
      <c r="N117" s="89"/>
    </row>
    <row r="118" spans="1:14" ht="12.75">
      <c r="A118" s="69" t="s">
        <v>19</v>
      </c>
      <c r="B118" s="209">
        <v>6.93</v>
      </c>
      <c r="C118" s="209">
        <v>0</v>
      </c>
      <c r="D118" s="221" t="s">
        <v>260</v>
      </c>
      <c r="E118" s="72">
        <v>46.41790439964103</v>
      </c>
      <c r="F118" s="209">
        <v>0</v>
      </c>
      <c r="G118" s="73">
        <v>32.70476758385359</v>
      </c>
      <c r="H118" s="221" t="s">
        <v>260</v>
      </c>
      <c r="I118" s="71">
        <v>0.4193008490467809</v>
      </c>
      <c r="J118" s="209">
        <v>32.167607748951234</v>
      </c>
      <c r="K118" s="209">
        <v>0</v>
      </c>
      <c r="L118" s="221" t="s">
        <v>260</v>
      </c>
      <c r="N118" s="72"/>
    </row>
    <row r="119" spans="1:14" ht="12.75">
      <c r="A119" s="75" t="s">
        <v>20</v>
      </c>
      <c r="B119" s="209">
        <v>434.56</v>
      </c>
      <c r="C119" s="209">
        <v>355.35</v>
      </c>
      <c r="D119" s="209">
        <v>0.22290699310538908</v>
      </c>
      <c r="E119" s="72">
        <v>37.09900275513949</v>
      </c>
      <c r="F119" s="72">
        <v>38.266040175518675</v>
      </c>
      <c r="G119" s="78">
        <v>38.86670993787768</v>
      </c>
      <c r="H119" s="76">
        <v>-0.030497992868512624</v>
      </c>
      <c r="I119" s="76">
        <v>-0.045481266244649876</v>
      </c>
      <c r="J119" s="209">
        <v>1612.1742637273414</v>
      </c>
      <c r="K119" s="209">
        <v>1359.7837376370562</v>
      </c>
      <c r="L119" s="209">
        <v>0.18561078435080636</v>
      </c>
      <c r="N119" s="72"/>
    </row>
    <row r="120" spans="1:14" ht="12.75">
      <c r="A120" s="69" t="s">
        <v>21</v>
      </c>
      <c r="B120" s="70">
        <v>12152.46</v>
      </c>
      <c r="C120" s="70">
        <v>14990.85</v>
      </c>
      <c r="D120" s="71">
        <v>-0.18934149831397162</v>
      </c>
      <c r="E120" s="72">
        <v>40.28735707677093</v>
      </c>
      <c r="F120" s="72">
        <v>34.56690655407564</v>
      </c>
      <c r="G120" s="73">
        <v>36.73007202914548</v>
      </c>
      <c r="H120" s="71">
        <v>0.16548922344978578</v>
      </c>
      <c r="I120" s="71">
        <v>0.09684938937235743</v>
      </c>
      <c r="J120" s="74">
        <v>48959.049538117564</v>
      </c>
      <c r="K120" s="74">
        <v>51818.73111161649</v>
      </c>
      <c r="L120" s="71">
        <v>-0.05518625238698405</v>
      </c>
      <c r="N120" s="72"/>
    </row>
    <row r="121" spans="1:14" ht="12.75">
      <c r="A121" s="75" t="s">
        <v>89</v>
      </c>
      <c r="B121" s="209">
        <v>353.12</v>
      </c>
      <c r="C121" s="70">
        <v>496.59</v>
      </c>
      <c r="D121" s="209">
        <v>-0.2889103687146337</v>
      </c>
      <c r="E121" s="72">
        <v>27.210353673880338</v>
      </c>
      <c r="F121" s="72">
        <v>26.31947086610864</v>
      </c>
      <c r="G121" s="78">
        <v>24.08711164182873</v>
      </c>
      <c r="H121" s="76">
        <v>0.03384881148651342</v>
      </c>
      <c r="I121" s="76">
        <v>0.12966444787958342</v>
      </c>
      <c r="J121" s="209">
        <v>960.8520089320625</v>
      </c>
      <c r="K121" s="98">
        <v>1306.998603740089</v>
      </c>
      <c r="L121" s="209">
        <v>-0.26484082983524104</v>
      </c>
      <c r="N121" s="72"/>
    </row>
    <row r="122" spans="1:14" ht="12.75">
      <c r="A122" s="91" t="s">
        <v>90</v>
      </c>
      <c r="B122" s="92">
        <v>12505.58</v>
      </c>
      <c r="C122" s="92">
        <v>15487.44</v>
      </c>
      <c r="D122" s="93">
        <v>-0.1925340792280713</v>
      </c>
      <c r="E122" s="94">
        <v>39.91810179699752</v>
      </c>
      <c r="F122" s="94">
        <v>34.302460390714394</v>
      </c>
      <c r="G122" s="95">
        <v>36.427156585785845</v>
      </c>
      <c r="H122" s="93">
        <v>0.16370958066329466</v>
      </c>
      <c r="I122" s="93">
        <v>0.09583359060679109</v>
      </c>
      <c r="J122" s="97">
        <v>49919.90154704962</v>
      </c>
      <c r="K122" s="97">
        <v>53125.72971535658</v>
      </c>
      <c r="L122" s="93">
        <v>-0.06034417193859787</v>
      </c>
      <c r="N122" s="89"/>
    </row>
    <row r="123" spans="1:14" ht="12.75">
      <c r="A123" s="75" t="s">
        <v>23</v>
      </c>
      <c r="B123" s="98">
        <v>211563.79</v>
      </c>
      <c r="C123" s="98">
        <v>212875.6</v>
      </c>
      <c r="D123" s="76">
        <v>-0.006162331427368883</v>
      </c>
      <c r="E123" s="77">
        <v>497.59089124712307</v>
      </c>
      <c r="F123" s="77">
        <v>483.20681818340836</v>
      </c>
      <c r="G123" s="78">
        <v>450.7166767722613</v>
      </c>
      <c r="H123" s="76">
        <v>0.029767943088615523</v>
      </c>
      <c r="I123" s="76">
        <v>0.10399929022050913</v>
      </c>
      <c r="J123" s="98">
        <v>10527221.48217192</v>
      </c>
      <c r="K123" s="98">
        <v>10286294.134488396</v>
      </c>
      <c r="L123" s="76">
        <v>0.02342217173002381</v>
      </c>
      <c r="N123" s="72"/>
    </row>
    <row r="124" spans="1:14" ht="12.75">
      <c r="A124" s="75" t="s">
        <v>225</v>
      </c>
      <c r="B124" s="209">
        <v>101.76</v>
      </c>
      <c r="C124" s="209">
        <v>711.99</v>
      </c>
      <c r="D124" s="209">
        <v>-0.8570766443348923</v>
      </c>
      <c r="E124" s="216">
        <v>298.63502246701677</v>
      </c>
      <c r="F124" s="216">
        <v>277.01908922301</v>
      </c>
      <c r="G124" s="217">
        <v>0</v>
      </c>
      <c r="H124" s="76">
        <v>0.0780304826813043</v>
      </c>
      <c r="I124" s="217">
        <v>0</v>
      </c>
      <c r="J124" s="209">
        <v>3038.909988624363</v>
      </c>
      <c r="K124" s="209">
        <v>19723.48213358909</v>
      </c>
      <c r="L124" s="209">
        <v>-0.8459242659059123</v>
      </c>
      <c r="N124" s="72"/>
    </row>
    <row r="125" spans="1:12" ht="12.75">
      <c r="A125" s="75" t="s">
        <v>226</v>
      </c>
      <c r="B125" s="209">
        <v>2007.78</v>
      </c>
      <c r="C125" s="98">
        <v>1705.59</v>
      </c>
      <c r="D125" s="209">
        <v>0.17717622640845687</v>
      </c>
      <c r="E125" s="378">
        <v>82.6161137575244</v>
      </c>
      <c r="F125" s="379">
        <v>77.2791083719568</v>
      </c>
      <c r="G125" s="380">
        <v>80.7674433110728</v>
      </c>
      <c r="H125" s="76">
        <v>0.06906142550040584</v>
      </c>
      <c r="I125" s="76">
        <v>0.022888807304838776</v>
      </c>
      <c r="J125" s="209">
        <v>16587.49808800824</v>
      </c>
      <c r="K125" s="98">
        <v>13180.64744481257</v>
      </c>
      <c r="L125" s="209">
        <v>0.2584736946694135</v>
      </c>
    </row>
    <row r="126" spans="1:12" ht="12.75">
      <c r="A126" s="75" t="s">
        <v>24</v>
      </c>
      <c r="B126" s="98">
        <v>37435.88</v>
      </c>
      <c r="C126" s="98">
        <v>36692.49</v>
      </c>
      <c r="D126" s="76">
        <v>0.020260004158889178</v>
      </c>
      <c r="E126" s="378">
        <v>91.4622540166577</v>
      </c>
      <c r="F126" s="378">
        <v>87.2214510308785</v>
      </c>
      <c r="G126" s="380">
        <v>87.2747029501713</v>
      </c>
      <c r="H126" s="76">
        <v>0.04862110106695883</v>
      </c>
      <c r="I126" s="76">
        <v>0.04798126977157646</v>
      </c>
      <c r="J126" s="74">
        <v>342396.9965897114</v>
      </c>
      <c r="K126" s="98">
        <v>320037.2219736</v>
      </c>
      <c r="L126" s="76">
        <v>0.06986616893567432</v>
      </c>
    </row>
    <row r="127" spans="1:12" ht="12.75">
      <c r="A127" s="75" t="s">
        <v>26</v>
      </c>
      <c r="B127" s="99">
        <v>14414.26</v>
      </c>
      <c r="C127" s="98">
        <v>13421.26</v>
      </c>
      <c r="D127" s="76">
        <v>0.07398709212100796</v>
      </c>
      <c r="E127" s="378">
        <v>89.8761791877136</v>
      </c>
      <c r="F127" s="378">
        <v>86.3124652329619</v>
      </c>
      <c r="G127" s="380">
        <v>83.2305265606979</v>
      </c>
      <c r="H127" s="76">
        <v>0.041288520089572955</v>
      </c>
      <c r="I127" s="76">
        <v>0.07984633645407957</v>
      </c>
      <c r="J127" s="74">
        <v>129549.86146182929</v>
      </c>
      <c r="K127" s="98">
        <v>115842.20371325422</v>
      </c>
      <c r="L127" s="76">
        <v>0.11833042974998831</v>
      </c>
    </row>
    <row r="128" spans="1:12" ht="12.75">
      <c r="A128" s="75" t="s">
        <v>231</v>
      </c>
      <c r="B128" s="99">
        <v>284266.84</v>
      </c>
      <c r="C128" s="99">
        <v>284658.44</v>
      </c>
      <c r="D128" s="76">
        <v>-0.0013756837843977854</v>
      </c>
      <c r="E128" s="378">
        <v>90.6431983563158</v>
      </c>
      <c r="F128" s="378">
        <v>86.0302913039467</v>
      </c>
      <c r="G128" s="381">
        <v>8.714842176797154</v>
      </c>
      <c r="H128" s="76">
        <v>0.0536195679736986</v>
      </c>
      <c r="I128" s="218">
        <v>0.04010143290545054</v>
      </c>
      <c r="J128" s="74">
        <v>2576685.5564243076</v>
      </c>
      <c r="K128" s="98">
        <v>2448924.8515327033</v>
      </c>
      <c r="L128" s="76">
        <v>0.05217012061911297</v>
      </c>
    </row>
    <row r="129" spans="1:5" ht="12.75">
      <c r="A129" s="75" t="s">
        <v>65</v>
      </c>
      <c r="B129" s="99">
        <v>301381.64</v>
      </c>
      <c r="C129" s="98">
        <v>300592.23</v>
      </c>
      <c r="D129" s="76">
        <v>0.0026261823201485512</v>
      </c>
      <c r="E129" s="115" t="s">
        <v>229</v>
      </c>
    </row>
    <row r="130" spans="1:5" ht="12.75">
      <c r="A130" s="69" t="s">
        <v>112</v>
      </c>
      <c r="B130" s="99">
        <v>603551.93</v>
      </c>
      <c r="C130" s="98">
        <v>604757.43</v>
      </c>
      <c r="D130" s="76">
        <v>-0.001993361205996247</v>
      </c>
      <c r="E130" s="77"/>
    </row>
    <row r="131" spans="1:10" ht="12.75">
      <c r="A131" s="75" t="s">
        <v>113</v>
      </c>
      <c r="B131" s="99">
        <v>2665.35</v>
      </c>
      <c r="C131" s="98">
        <v>2839.15</v>
      </c>
      <c r="D131" s="76">
        <v>-0.06121550464047343</v>
      </c>
      <c r="E131" s="77"/>
      <c r="J131" s="117" t="s">
        <v>114</v>
      </c>
    </row>
    <row r="132" spans="1:5" ht="12.75">
      <c r="A132" s="75" t="s">
        <v>115</v>
      </c>
      <c r="B132" s="99">
        <v>909649.31</v>
      </c>
      <c r="C132" s="98">
        <v>911051.12</v>
      </c>
      <c r="D132" s="76">
        <v>-0.0015386732634716793</v>
      </c>
      <c r="E132" s="77"/>
    </row>
    <row r="133" spans="1:2" ht="12.75">
      <c r="A133" s="29" t="s">
        <v>257</v>
      </c>
      <c r="B133" s="100"/>
    </row>
    <row r="134" ht="12.75">
      <c r="A134" s="29" t="s">
        <v>232</v>
      </c>
    </row>
    <row r="135" ht="12.75">
      <c r="A135" s="29" t="s">
        <v>233</v>
      </c>
    </row>
    <row r="136" ht="12.75">
      <c r="A136" s="29" t="s">
        <v>234</v>
      </c>
    </row>
    <row r="137" ht="12.75">
      <c r="A137" s="29" t="s">
        <v>235</v>
      </c>
    </row>
  </sheetData>
  <sheetProtection/>
  <hyperlinks>
    <hyperlink ref="N9" r:id="rId1" display="https://www.destatis.de/DE/Publikationen/Thematisch/LandForstwirtschaft/ErnteFeldfruechte/FeldfruechteJahr2030321127165.xls?__blob=publicationFile"/>
    <hyperlink ref="N19" r:id="rId2" display="https://www.destatis.de/DE/Publikationen/Thematisch/LandForstwirtschaft/ThemaLandForstwirtschaft.html"/>
  </hyperlinks>
  <printOptions/>
  <pageMargins left="0.17" right="0.16" top="0.43" bottom="0.41" header="0.17" footer="0.17"/>
  <pageSetup horizontalDpi="600" verticalDpi="600" orientation="portrait" paperSize="9" scale="90" r:id="rId3"/>
  <headerFooter alignWithMargins="0">
    <oddHeader>&amp;CStatistische Berichte Niedersachsen, Heft "Anbau und Ernte 2012"</oddHeader>
    <oddFooter>&amp;LQuelle: LSKN, Hannover, Georg Keckl, Tel.: 0511 9898 3441, georg.keckl@lskn.niedersachsen.de   &amp;D &amp;T</oddFooter>
  </headerFooter>
  <rowBreaks count="2" manualBreakCount="2">
    <brk id="45" max="11" man="1"/>
    <brk id="89" max="255" man="1"/>
  </rowBreaks>
</worksheet>
</file>

<file path=xl/worksheets/sheet6.xml><?xml version="1.0" encoding="utf-8"?>
<worksheet xmlns="http://schemas.openxmlformats.org/spreadsheetml/2006/main" xmlns:r="http://schemas.openxmlformats.org/officeDocument/2006/relationships">
  <dimension ref="A1:BM67"/>
  <sheetViews>
    <sheetView zoomScalePageLayoutView="0" workbookViewId="0" topLeftCell="A1">
      <pane xSplit="1" ySplit="3" topLeftCell="AI4" activePane="bottomRight" state="frozen"/>
      <selection pane="topLeft" activeCell="A1" sqref="A1"/>
      <selection pane="topRight" activeCell="B1" sqref="B1"/>
      <selection pane="bottomLeft" activeCell="A4" sqref="A4"/>
      <selection pane="bottomRight" activeCell="A16" sqref="A16:IV16"/>
    </sheetView>
  </sheetViews>
  <sheetFormatPr defaultColWidth="11.421875" defaultRowHeight="12.75"/>
  <cols>
    <col min="1" max="1" width="23.8515625" style="128" customWidth="1"/>
    <col min="2" max="35" width="12.28125" style="128" customWidth="1"/>
    <col min="36" max="36" width="13.421875" style="128" customWidth="1"/>
    <col min="37" max="37" width="14.140625" style="128" customWidth="1"/>
    <col min="38" max="63" width="12.28125" style="128" customWidth="1"/>
    <col min="64" max="64" width="19.421875" style="128" customWidth="1"/>
    <col min="65" max="65" width="12.28125" style="128" customWidth="1"/>
    <col min="66" max="69" width="11.421875" style="128" customWidth="1"/>
    <col min="70" max="70" width="11.7109375" style="128" customWidth="1"/>
    <col min="71" max="71" width="12.00390625" style="128" customWidth="1"/>
    <col min="72" max="75" width="8.00390625" style="128" customWidth="1"/>
    <col min="76" max="76" width="8.57421875" style="128" customWidth="1"/>
    <col min="77" max="77" width="8.00390625" style="128" customWidth="1"/>
    <col min="78" max="79" width="9.57421875" style="128" customWidth="1"/>
    <col min="80" max="97" width="8.00390625" style="128" customWidth="1"/>
    <col min="98" max="98" width="10.7109375" style="128" customWidth="1"/>
    <col min="99" max="99" width="8.7109375" style="128" customWidth="1"/>
    <col min="100" max="105" width="8.00390625" style="128" customWidth="1"/>
    <col min="106" max="106" width="8.8515625" style="128" customWidth="1"/>
    <col min="107" max="107" width="9.8515625" style="128" customWidth="1"/>
    <col min="108" max="108" width="6.7109375" style="128" customWidth="1"/>
    <col min="109" max="109" width="6.421875" style="128" customWidth="1"/>
    <col min="110" max="110" width="6.00390625" style="128" customWidth="1"/>
    <col min="111" max="111" width="6.421875" style="128" customWidth="1"/>
    <col min="112" max="112" width="7.421875" style="128" customWidth="1"/>
    <col min="113" max="114" width="8.00390625" style="128" customWidth="1"/>
    <col min="115" max="115" width="6.57421875" style="128" customWidth="1"/>
    <col min="116" max="16384" width="11.421875" style="128" customWidth="1"/>
  </cols>
  <sheetData>
    <row r="1" spans="1:65" ht="12.75" customHeight="1">
      <c r="A1" s="135" t="s">
        <v>186</v>
      </c>
      <c r="B1" s="121" t="s">
        <v>120</v>
      </c>
      <c r="C1" s="122" t="s">
        <v>120</v>
      </c>
      <c r="D1" s="122" t="s">
        <v>121</v>
      </c>
      <c r="E1" s="122" t="s">
        <v>121</v>
      </c>
      <c r="F1" s="122" t="s">
        <v>122</v>
      </c>
      <c r="G1" s="122" t="s">
        <v>122</v>
      </c>
      <c r="H1" s="122" t="s">
        <v>13</v>
      </c>
      <c r="I1" s="122" t="s">
        <v>13</v>
      </c>
      <c r="J1" s="122" t="s">
        <v>123</v>
      </c>
      <c r="K1" s="122" t="s">
        <v>123</v>
      </c>
      <c r="L1" s="122" t="s">
        <v>124</v>
      </c>
      <c r="M1" s="122" t="s">
        <v>124</v>
      </c>
      <c r="N1" s="122" t="s">
        <v>125</v>
      </c>
      <c r="O1" s="122" t="s">
        <v>125</v>
      </c>
      <c r="P1" s="122" t="s">
        <v>126</v>
      </c>
      <c r="Q1" s="122" t="s">
        <v>126</v>
      </c>
      <c r="R1" s="122" t="s">
        <v>14</v>
      </c>
      <c r="S1" s="122" t="s">
        <v>14</v>
      </c>
      <c r="T1" s="122" t="s">
        <v>17</v>
      </c>
      <c r="U1" s="122" t="s">
        <v>17</v>
      </c>
      <c r="V1" s="122" t="s">
        <v>127</v>
      </c>
      <c r="W1" s="122" t="s">
        <v>127</v>
      </c>
      <c r="X1" s="122" t="s">
        <v>128</v>
      </c>
      <c r="Y1" s="122" t="s">
        <v>128</v>
      </c>
      <c r="Z1" s="122" t="s">
        <v>129</v>
      </c>
      <c r="AA1" s="122" t="s">
        <v>129</v>
      </c>
      <c r="AB1" s="122" t="s">
        <v>130</v>
      </c>
      <c r="AC1" s="122" t="s">
        <v>130</v>
      </c>
      <c r="AD1" s="122" t="s">
        <v>131</v>
      </c>
      <c r="AE1" s="122" t="s">
        <v>131</v>
      </c>
      <c r="AF1" s="122" t="s">
        <v>237</v>
      </c>
      <c r="AG1" s="122" t="s">
        <v>237</v>
      </c>
      <c r="AH1" s="122" t="s">
        <v>132</v>
      </c>
      <c r="AI1" s="122" t="s">
        <v>132</v>
      </c>
      <c r="AJ1" s="122" t="s">
        <v>40</v>
      </c>
      <c r="AK1" s="122" t="s">
        <v>40</v>
      </c>
      <c r="AL1" s="122" t="s">
        <v>39</v>
      </c>
      <c r="AM1" s="122" t="s">
        <v>39</v>
      </c>
      <c r="AN1" s="122" t="s">
        <v>133</v>
      </c>
      <c r="AO1" s="122" t="s">
        <v>134</v>
      </c>
      <c r="AP1" s="122" t="s">
        <v>18</v>
      </c>
      <c r="AQ1" s="176" t="s">
        <v>18</v>
      </c>
      <c r="AR1" s="176" t="s">
        <v>18</v>
      </c>
      <c r="AS1" s="176" t="s">
        <v>118</v>
      </c>
      <c r="AT1" s="122" t="s">
        <v>19</v>
      </c>
      <c r="AU1" s="122" t="s">
        <v>19</v>
      </c>
      <c r="AV1" s="122" t="s">
        <v>20</v>
      </c>
      <c r="AW1" s="122" t="s">
        <v>191</v>
      </c>
      <c r="AX1" s="177" t="s">
        <v>21</v>
      </c>
      <c r="AY1" s="122" t="s">
        <v>21</v>
      </c>
      <c r="AZ1" s="122" t="s">
        <v>22</v>
      </c>
      <c r="BA1" s="122" t="s">
        <v>22</v>
      </c>
      <c r="BB1" s="122" t="s">
        <v>119</v>
      </c>
      <c r="BC1" s="220" t="s">
        <v>119</v>
      </c>
      <c r="BD1" s="122" t="s">
        <v>192</v>
      </c>
      <c r="BE1" s="122" t="s">
        <v>192</v>
      </c>
      <c r="BF1" s="122" t="s">
        <v>25</v>
      </c>
      <c r="BG1" s="122" t="s">
        <v>25</v>
      </c>
      <c r="BH1" s="122" t="s">
        <v>135</v>
      </c>
      <c r="BI1" s="122" t="s">
        <v>135</v>
      </c>
      <c r="BJ1" s="122" t="s">
        <v>26</v>
      </c>
      <c r="BK1" s="122" t="s">
        <v>26</v>
      </c>
      <c r="BL1" s="122" t="s">
        <v>238</v>
      </c>
      <c r="BM1" s="122" t="s">
        <v>259</v>
      </c>
    </row>
    <row r="2" spans="1:65" s="132" customFormat="1" ht="11.25">
      <c r="A2" s="136" t="s">
        <v>189</v>
      </c>
      <c r="B2" s="129">
        <v>2012</v>
      </c>
      <c r="C2" s="130" t="s">
        <v>258</v>
      </c>
      <c r="D2" s="131">
        <v>2012</v>
      </c>
      <c r="E2" s="131" t="s">
        <v>258</v>
      </c>
      <c r="F2" s="131">
        <v>2012</v>
      </c>
      <c r="G2" s="131" t="s">
        <v>258</v>
      </c>
      <c r="H2" s="131">
        <v>2012</v>
      </c>
      <c r="I2" s="131" t="s">
        <v>258</v>
      </c>
      <c r="J2" s="131">
        <v>2012</v>
      </c>
      <c r="K2" s="131" t="s">
        <v>258</v>
      </c>
      <c r="L2" s="131">
        <v>2012</v>
      </c>
      <c r="M2" s="131" t="s">
        <v>258</v>
      </c>
      <c r="N2" s="131">
        <v>2012</v>
      </c>
      <c r="O2" s="131" t="s">
        <v>258</v>
      </c>
      <c r="P2" s="131">
        <v>2012</v>
      </c>
      <c r="Q2" s="131" t="s">
        <v>258</v>
      </c>
      <c r="R2" s="131">
        <v>2012</v>
      </c>
      <c r="S2" s="131" t="s">
        <v>258</v>
      </c>
      <c r="T2" s="131">
        <v>2012</v>
      </c>
      <c r="U2" s="131" t="s">
        <v>258</v>
      </c>
      <c r="V2" s="131">
        <v>2012</v>
      </c>
      <c r="W2" s="131" t="s">
        <v>258</v>
      </c>
      <c r="X2" s="131">
        <v>2012</v>
      </c>
      <c r="Y2" s="131" t="s">
        <v>258</v>
      </c>
      <c r="Z2" s="131">
        <v>2012</v>
      </c>
      <c r="AA2" s="131" t="s">
        <v>258</v>
      </c>
      <c r="AB2" s="131">
        <v>2012</v>
      </c>
      <c r="AC2" s="131" t="s">
        <v>258</v>
      </c>
      <c r="AD2" s="131">
        <v>2012</v>
      </c>
      <c r="AE2" s="131" t="s">
        <v>258</v>
      </c>
      <c r="AF2" s="131">
        <v>2012</v>
      </c>
      <c r="AG2" s="131" t="s">
        <v>258</v>
      </c>
      <c r="AH2" s="131">
        <v>2012</v>
      </c>
      <c r="AI2" s="131" t="s">
        <v>258</v>
      </c>
      <c r="AJ2" s="131">
        <v>2012</v>
      </c>
      <c r="AK2" s="131" t="s">
        <v>258</v>
      </c>
      <c r="AL2" s="131">
        <v>2012</v>
      </c>
      <c r="AM2" s="131" t="s">
        <v>258</v>
      </c>
      <c r="AN2" s="131">
        <v>2012</v>
      </c>
      <c r="AO2" s="131" t="s">
        <v>258</v>
      </c>
      <c r="AP2" s="131">
        <v>2012</v>
      </c>
      <c r="AQ2" s="131" t="s">
        <v>258</v>
      </c>
      <c r="AR2" s="131">
        <v>2012</v>
      </c>
      <c r="AS2" s="131">
        <v>2012</v>
      </c>
      <c r="AT2" s="131">
        <v>2012</v>
      </c>
      <c r="AU2" s="131" t="s">
        <v>258</v>
      </c>
      <c r="AV2" s="131">
        <v>2012</v>
      </c>
      <c r="AW2" s="131" t="s">
        <v>258</v>
      </c>
      <c r="AX2" s="131">
        <v>2012</v>
      </c>
      <c r="AY2" s="131" t="s">
        <v>258</v>
      </c>
      <c r="AZ2" s="131">
        <v>2012</v>
      </c>
      <c r="BA2" s="131" t="s">
        <v>258</v>
      </c>
      <c r="BB2" s="131">
        <v>2012</v>
      </c>
      <c r="BC2" s="131" t="s">
        <v>258</v>
      </c>
      <c r="BD2" s="131">
        <v>2012</v>
      </c>
      <c r="BE2" s="131" t="s">
        <v>258</v>
      </c>
      <c r="BF2" s="131">
        <v>2012</v>
      </c>
      <c r="BG2" s="131" t="s">
        <v>258</v>
      </c>
      <c r="BH2" s="131">
        <v>2012</v>
      </c>
      <c r="BI2" s="131" t="s">
        <v>258</v>
      </c>
      <c r="BJ2" s="131">
        <v>2012</v>
      </c>
      <c r="BK2" s="131" t="s">
        <v>258</v>
      </c>
      <c r="BL2" s="131">
        <v>2012</v>
      </c>
      <c r="BM2" s="131" t="s">
        <v>258</v>
      </c>
    </row>
    <row r="3" spans="1:65" s="132" customFormat="1" ht="12" thickBot="1">
      <c r="A3" s="123" t="s">
        <v>190</v>
      </c>
      <c r="B3" s="124" t="s">
        <v>187</v>
      </c>
      <c r="C3" s="125" t="s">
        <v>187</v>
      </c>
      <c r="D3" s="125" t="s">
        <v>187</v>
      </c>
      <c r="E3" s="125" t="s">
        <v>187</v>
      </c>
      <c r="F3" s="125" t="s">
        <v>187</v>
      </c>
      <c r="G3" s="125" t="s">
        <v>187</v>
      </c>
      <c r="H3" s="125" t="s">
        <v>187</v>
      </c>
      <c r="I3" s="125" t="s">
        <v>187</v>
      </c>
      <c r="J3" s="125" t="s">
        <v>187</v>
      </c>
      <c r="K3" s="125" t="s">
        <v>187</v>
      </c>
      <c r="L3" s="125" t="s">
        <v>187</v>
      </c>
      <c r="M3" s="125" t="s">
        <v>187</v>
      </c>
      <c r="N3" s="125" t="s">
        <v>187</v>
      </c>
      <c r="O3" s="125" t="s">
        <v>187</v>
      </c>
      <c r="P3" s="125" t="s">
        <v>187</v>
      </c>
      <c r="Q3" s="125" t="s">
        <v>187</v>
      </c>
      <c r="R3" s="125" t="s">
        <v>187</v>
      </c>
      <c r="S3" s="125" t="s">
        <v>187</v>
      </c>
      <c r="T3" s="125" t="s">
        <v>187</v>
      </c>
      <c r="U3" s="125" t="s">
        <v>187</v>
      </c>
      <c r="V3" s="125" t="s">
        <v>187</v>
      </c>
      <c r="W3" s="125" t="s">
        <v>187</v>
      </c>
      <c r="X3" s="125" t="s">
        <v>187</v>
      </c>
      <c r="Y3" s="125" t="s">
        <v>187</v>
      </c>
      <c r="Z3" s="125" t="s">
        <v>187</v>
      </c>
      <c r="AA3" s="125" t="s">
        <v>187</v>
      </c>
      <c r="AB3" s="125" t="s">
        <v>187</v>
      </c>
      <c r="AC3" s="125" t="s">
        <v>187</v>
      </c>
      <c r="AD3" s="125" t="s">
        <v>187</v>
      </c>
      <c r="AE3" s="125" t="s">
        <v>187</v>
      </c>
      <c r="AF3" s="125" t="s">
        <v>187</v>
      </c>
      <c r="AG3" s="125" t="s">
        <v>187</v>
      </c>
      <c r="AH3" s="125" t="s">
        <v>187</v>
      </c>
      <c r="AI3" s="125" t="s">
        <v>187</v>
      </c>
      <c r="AJ3" s="125" t="s">
        <v>187</v>
      </c>
      <c r="AK3" s="125" t="s">
        <v>187</v>
      </c>
      <c r="AL3" s="125" t="s">
        <v>187</v>
      </c>
      <c r="AM3" s="125" t="s">
        <v>187</v>
      </c>
      <c r="AN3" s="125" t="s">
        <v>187</v>
      </c>
      <c r="AO3" s="125" t="s">
        <v>187</v>
      </c>
      <c r="AP3" s="125" t="s">
        <v>187</v>
      </c>
      <c r="AQ3" s="125" t="s">
        <v>187</v>
      </c>
      <c r="AR3" s="125" t="s">
        <v>188</v>
      </c>
      <c r="AS3" s="125" t="s">
        <v>118</v>
      </c>
      <c r="AT3" s="125" t="s">
        <v>187</v>
      </c>
      <c r="AU3" s="125" t="s">
        <v>187</v>
      </c>
      <c r="AV3" s="125" t="s">
        <v>187</v>
      </c>
      <c r="AW3" s="125" t="s">
        <v>187</v>
      </c>
      <c r="AX3" s="178" t="s">
        <v>187</v>
      </c>
      <c r="AY3" s="125" t="s">
        <v>187</v>
      </c>
      <c r="AZ3" s="125" t="s">
        <v>187</v>
      </c>
      <c r="BA3" s="125" t="s">
        <v>187</v>
      </c>
      <c r="BB3" s="125" t="s">
        <v>187</v>
      </c>
      <c r="BC3" s="125" t="s">
        <v>187</v>
      </c>
      <c r="BD3" s="125" t="s">
        <v>193</v>
      </c>
      <c r="BE3" s="125" t="s">
        <v>193</v>
      </c>
      <c r="BF3" s="125" t="s">
        <v>193</v>
      </c>
      <c r="BG3" s="125" t="s">
        <v>193</v>
      </c>
      <c r="BH3" s="125" t="s">
        <v>193</v>
      </c>
      <c r="BI3" s="125" t="s">
        <v>193</v>
      </c>
      <c r="BJ3" s="125" t="s">
        <v>193</v>
      </c>
      <c r="BK3" s="125" t="s">
        <v>193</v>
      </c>
      <c r="BL3" s="125" t="s">
        <v>193</v>
      </c>
      <c r="BM3" s="125" t="s">
        <v>193</v>
      </c>
    </row>
    <row r="4" spans="1:65" ht="12.75" customHeight="1">
      <c r="A4" s="126" t="s">
        <v>136</v>
      </c>
      <c r="B4" s="133">
        <v>7.586640939086399</v>
      </c>
      <c r="C4" s="133">
        <v>8.040266694012814</v>
      </c>
      <c r="D4" s="133">
        <v>6.495876169067193</v>
      </c>
      <c r="E4" s="133">
        <v>5.3738802298843416</v>
      </c>
      <c r="F4" s="133">
        <v>7.561727415412308</v>
      </c>
      <c r="G4" s="133">
        <v>7.525031309275645</v>
      </c>
      <c r="H4" s="133">
        <v>6.507733087664573</v>
      </c>
      <c r="I4" s="133">
        <v>6.015684499645767</v>
      </c>
      <c r="J4" s="133">
        <v>7.4212948198027675</v>
      </c>
      <c r="K4" s="133">
        <v>7.722652363118295</v>
      </c>
      <c r="L4" s="133">
        <v>6.693375982254298</v>
      </c>
      <c r="M4" s="133">
        <v>7.277536318806905</v>
      </c>
      <c r="N4" s="133">
        <v>6.426114301426027</v>
      </c>
      <c r="O4" s="133">
        <v>5.011419091791498</v>
      </c>
      <c r="P4" s="133">
        <v>6.654105887156163</v>
      </c>
      <c r="Q4" s="133">
        <v>8.660166488799852</v>
      </c>
      <c r="R4" s="133">
        <v>7.449821560410799</v>
      </c>
      <c r="S4" s="133">
        <v>6.368086630678229</v>
      </c>
      <c r="T4" s="133">
        <v>5.186618743992013</v>
      </c>
      <c r="U4" s="133">
        <v>4.815950911272996</v>
      </c>
      <c r="V4" s="133">
        <v>5.883981984655149</v>
      </c>
      <c r="W4" s="133">
        <v>4.025295843615376</v>
      </c>
      <c r="X4" s="133">
        <v>6.549438411943089</v>
      </c>
      <c r="Y4" s="133">
        <v>6.756898883671704</v>
      </c>
      <c r="Z4" s="133">
        <v>6.073071298038411</v>
      </c>
      <c r="AA4" s="133">
        <v>5.0618871689839064</v>
      </c>
      <c r="AB4" s="133">
        <v>7.344809825135066</v>
      </c>
      <c r="AC4" s="133">
        <v>7.6904515777509825</v>
      </c>
      <c r="AD4" s="133">
        <v>7.275510335772919</v>
      </c>
      <c r="AE4" s="133">
        <v>7.554905878483199</v>
      </c>
      <c r="AF4" s="133">
        <v>11.228398131251854</v>
      </c>
      <c r="AG4" s="133">
        <v>9.096456408368013</v>
      </c>
      <c r="AH4" s="133">
        <v>7.312027663246596</v>
      </c>
      <c r="AI4" s="133">
        <v>7.566748514136448</v>
      </c>
      <c r="AJ4" s="133">
        <v>46.6035491294553</v>
      </c>
      <c r="AK4" s="133">
        <v>43.8827260514124</v>
      </c>
      <c r="AL4" s="133">
        <v>48.550796103605315</v>
      </c>
      <c r="AM4" s="133">
        <v>40.17048405228039</v>
      </c>
      <c r="AN4" s="133">
        <v>47.65591948505876</v>
      </c>
      <c r="AO4" s="133">
        <v>41.14679734523023</v>
      </c>
      <c r="AP4" s="133">
        <v>67.40367343136256</v>
      </c>
      <c r="AQ4" s="133">
        <v>61.46066074129006</v>
      </c>
      <c r="AR4" s="133">
        <v>18.665558291819853</v>
      </c>
      <c r="AS4" s="133">
        <v>12.58127195515887</v>
      </c>
      <c r="AT4" s="133">
        <v>2.690069112611014</v>
      </c>
      <c r="AU4" s="133">
        <v>2.9138358550313437</v>
      </c>
      <c r="AV4" s="133">
        <v>3.407564240357086</v>
      </c>
      <c r="AW4" s="133">
        <v>3.353173825797564</v>
      </c>
      <c r="AX4" s="179">
        <v>4.024399118890076</v>
      </c>
      <c r="AY4" s="133">
        <v>3.7254906814914563</v>
      </c>
      <c r="AZ4" s="133" t="s">
        <v>4</v>
      </c>
      <c r="BA4" s="133">
        <v>0</v>
      </c>
      <c r="BB4" s="133">
        <v>4.024399118890076</v>
      </c>
      <c r="BC4" s="133">
        <v>3.7251470360174546</v>
      </c>
      <c r="BD4" s="133">
        <v>19.796012027492605</v>
      </c>
      <c r="BE4" s="133">
        <v>16.751193489203843</v>
      </c>
      <c r="BF4" s="133">
        <v>8.751353164472741</v>
      </c>
      <c r="BG4" s="133">
        <v>8.202339610109751</v>
      </c>
      <c r="BH4" s="133">
        <v>9.541518200882615</v>
      </c>
      <c r="BI4" s="133">
        <v>8.135662044927374</v>
      </c>
      <c r="BJ4" s="133">
        <v>8.002389376367443</v>
      </c>
      <c r="BK4" s="133">
        <v>7.829702883617617</v>
      </c>
      <c r="BL4" s="133">
        <v>7.175441038031443</v>
      </c>
      <c r="BM4" s="133">
        <v>7.944963779907574</v>
      </c>
    </row>
    <row r="5" spans="1:65" ht="12.75" customHeight="1">
      <c r="A5" s="126" t="s">
        <v>137</v>
      </c>
      <c r="B5" s="133">
        <v>7.979787104619144</v>
      </c>
      <c r="C5" s="133">
        <v>8.995685504316798</v>
      </c>
      <c r="D5" s="133">
        <v>7.058376823805266</v>
      </c>
      <c r="E5" s="133">
        <v>6.53510138070355</v>
      </c>
      <c r="F5" s="133">
        <v>7.8152657422092915</v>
      </c>
      <c r="G5" s="133">
        <v>8.684742962289898</v>
      </c>
      <c r="H5" s="133">
        <v>7.276608644191564</v>
      </c>
      <c r="I5" s="133">
        <v>7.026941531037491</v>
      </c>
      <c r="J5" s="133">
        <v>7.812845286301207</v>
      </c>
      <c r="K5" s="133">
        <v>8.928547738791993</v>
      </c>
      <c r="L5" s="133">
        <v>7.670547901063358</v>
      </c>
      <c r="M5" s="133">
        <v>8.482117997797456</v>
      </c>
      <c r="N5" s="133">
        <v>6.250761508298423</v>
      </c>
      <c r="O5" s="133">
        <v>5.211579634953958</v>
      </c>
      <c r="P5" s="133">
        <v>7.637453285980018</v>
      </c>
      <c r="Q5" s="133">
        <v>9.718092991644747</v>
      </c>
      <c r="R5" s="133">
        <v>8.405386663733665</v>
      </c>
      <c r="S5" s="133">
        <v>7.212911933315648</v>
      </c>
      <c r="T5" s="133">
        <v>6.3987151369483435</v>
      </c>
      <c r="U5" s="133">
        <v>5.202967060040544</v>
      </c>
      <c r="V5" s="133" t="s">
        <v>4</v>
      </c>
      <c r="W5" s="133">
        <v>4.45840605862073</v>
      </c>
      <c r="X5" s="133">
        <v>7.6417659446605</v>
      </c>
      <c r="Y5" s="133">
        <v>8.32492694601602</v>
      </c>
      <c r="Z5" s="133">
        <v>7.023185378617595</v>
      </c>
      <c r="AA5" s="133">
        <v>6.031013393021001</v>
      </c>
      <c r="AB5" s="133">
        <v>7.914582026498539</v>
      </c>
      <c r="AC5" s="133">
        <v>8.879518430512295</v>
      </c>
      <c r="AD5" s="133">
        <v>7.780121340830506</v>
      </c>
      <c r="AE5" s="133">
        <v>8.813758486846362</v>
      </c>
      <c r="AF5" s="133" t="s">
        <v>194</v>
      </c>
      <c r="AG5" s="133">
        <v>0</v>
      </c>
      <c r="AH5" s="133">
        <v>7.802696675712566</v>
      </c>
      <c r="AI5" s="133">
        <v>8.813758486846359</v>
      </c>
      <c r="AJ5" s="133">
        <v>45.170840471122794</v>
      </c>
      <c r="AK5" s="133">
        <v>44.764145654678664</v>
      </c>
      <c r="AL5" s="133">
        <v>47.17549986479024</v>
      </c>
      <c r="AM5" s="133">
        <v>39.13539676297235</v>
      </c>
      <c r="AN5" s="133">
        <v>45.50873229414985</v>
      </c>
      <c r="AO5" s="133">
        <v>43.51361508828741</v>
      </c>
      <c r="AP5" s="133">
        <v>69.82524285898313</v>
      </c>
      <c r="AQ5" s="133">
        <v>66.36999878840295</v>
      </c>
      <c r="AR5" s="133">
        <v>18.736814673591926</v>
      </c>
      <c r="AS5" s="133">
        <v>13.08302634987315</v>
      </c>
      <c r="AT5" s="133" t="s">
        <v>4</v>
      </c>
      <c r="AU5" s="133">
        <v>3.9088503430360655</v>
      </c>
      <c r="AV5" s="133">
        <v>3.4981427174975557</v>
      </c>
      <c r="AW5" s="133">
        <v>3.4924444788278124</v>
      </c>
      <c r="AX5" s="179">
        <v>4.012469681946483</v>
      </c>
      <c r="AY5" s="133">
        <v>4.037602148240289</v>
      </c>
      <c r="AZ5" s="133" t="s">
        <v>4</v>
      </c>
      <c r="BA5" s="133">
        <v>2.572570354689209</v>
      </c>
      <c r="BB5" s="133">
        <v>4.012469681946483</v>
      </c>
      <c r="BC5" s="133">
        <v>4.0347724754319945</v>
      </c>
      <c r="BD5" s="133">
        <v>19.63969635843864</v>
      </c>
      <c r="BE5" s="133">
        <v>17.41469338326688</v>
      </c>
      <c r="BF5" s="133">
        <v>7.904555314533624</v>
      </c>
      <c r="BG5" s="133">
        <v>6.763330454672516</v>
      </c>
      <c r="BH5" s="133">
        <v>8.630912056203739</v>
      </c>
      <c r="BI5" s="133">
        <v>8.442944320452217</v>
      </c>
      <c r="BJ5" s="133">
        <v>8.086797208841842</v>
      </c>
      <c r="BK5" s="133">
        <v>8.018448611370667</v>
      </c>
      <c r="BL5" s="133">
        <v>8.481899474802868</v>
      </c>
      <c r="BM5" s="133">
        <v>8.273624530983165</v>
      </c>
    </row>
    <row r="6" spans="1:65" ht="12.75" customHeight="1">
      <c r="A6" s="126" t="s">
        <v>138</v>
      </c>
      <c r="B6" s="133">
        <v>7.432773944305575</v>
      </c>
      <c r="C6" s="133">
        <v>7.1492378702570125</v>
      </c>
      <c r="D6" s="133">
        <v>6.02049061143587</v>
      </c>
      <c r="E6" s="133">
        <v>5.252765781173685</v>
      </c>
      <c r="F6" s="133">
        <v>7.412624348343442</v>
      </c>
      <c r="G6" s="133">
        <v>6.630256362221653</v>
      </c>
      <c r="H6" s="133">
        <v>6.425530522953061</v>
      </c>
      <c r="I6" s="133">
        <v>5.947067063474355</v>
      </c>
      <c r="J6" s="133">
        <v>7.161152397143279</v>
      </c>
      <c r="K6" s="133">
        <v>6.793140581221616</v>
      </c>
      <c r="L6" s="133">
        <v>7.067033417583713</v>
      </c>
      <c r="M6" s="133">
        <v>6.417396424785977</v>
      </c>
      <c r="N6" s="133">
        <v>5.874856637249254</v>
      </c>
      <c r="O6" s="133">
        <v>4.976994544870719</v>
      </c>
      <c r="P6" s="133">
        <v>7.023619801343118</v>
      </c>
      <c r="Q6" s="133">
        <v>7.959909789922753</v>
      </c>
      <c r="R6" s="133">
        <v>7.084769960489998</v>
      </c>
      <c r="S6" s="133">
        <v>6.466445717435265</v>
      </c>
      <c r="T6" s="133">
        <v>5.5116747919632205</v>
      </c>
      <c r="U6" s="133">
        <v>4.416841892854459</v>
      </c>
      <c r="V6" s="133" t="s">
        <v>4</v>
      </c>
      <c r="W6" s="133">
        <v>0</v>
      </c>
      <c r="X6" s="133">
        <v>7.011372744200548</v>
      </c>
      <c r="Y6" s="133">
        <v>6.306155521518189</v>
      </c>
      <c r="Z6" s="133">
        <v>5.874523784009351</v>
      </c>
      <c r="AA6" s="133">
        <v>4.980755009917748</v>
      </c>
      <c r="AB6" s="133">
        <v>7.157136613717928</v>
      </c>
      <c r="AC6" s="133">
        <v>6.731284976820635</v>
      </c>
      <c r="AD6" s="133">
        <v>7.136119662666469</v>
      </c>
      <c r="AE6" s="133">
        <v>6.67924220075911</v>
      </c>
      <c r="AF6" s="133" t="s">
        <v>4</v>
      </c>
      <c r="AG6" s="133">
        <v>8.390379901774896</v>
      </c>
      <c r="AH6" s="133">
        <v>7.136119662666469</v>
      </c>
      <c r="AI6" s="133">
        <v>6.6832455561540485</v>
      </c>
      <c r="AJ6" s="133">
        <v>47.38552857869947</v>
      </c>
      <c r="AK6" s="133">
        <v>44.737154725448505</v>
      </c>
      <c r="AL6" s="133">
        <v>44.997981274465914</v>
      </c>
      <c r="AM6" s="133">
        <v>43.508887489940356</v>
      </c>
      <c r="AN6" s="133">
        <v>47.01843541818461</v>
      </c>
      <c r="AO6" s="133">
        <v>43.6701328047914</v>
      </c>
      <c r="AP6" s="133">
        <v>68.97335351688886</v>
      </c>
      <c r="AQ6" s="133">
        <v>60.33330882918382</v>
      </c>
      <c r="AR6" s="133">
        <v>18.45290835281383</v>
      </c>
      <c r="AS6" s="133">
        <v>12.727589712333797</v>
      </c>
      <c r="AT6" s="133" t="s">
        <v>4</v>
      </c>
      <c r="AU6" s="133">
        <v>2.8519709665718973</v>
      </c>
      <c r="AV6" s="133" t="s">
        <v>4</v>
      </c>
      <c r="AW6" s="133">
        <v>0</v>
      </c>
      <c r="AX6" s="179">
        <v>3.8210246292473515</v>
      </c>
      <c r="AY6" s="133">
        <v>3.588463467996852</v>
      </c>
      <c r="AZ6" s="133" t="s">
        <v>4</v>
      </c>
      <c r="BA6" s="133">
        <v>2.366783149129546</v>
      </c>
      <c r="BB6" s="133">
        <v>3.8210246292473515</v>
      </c>
      <c r="BC6" s="133">
        <v>3.576233577218558</v>
      </c>
      <c r="BD6" s="133">
        <v>16.871517603304646</v>
      </c>
      <c r="BE6" s="133">
        <v>15.968766004331552</v>
      </c>
      <c r="BF6" s="133">
        <v>8</v>
      </c>
      <c r="BG6" s="133">
        <v>7.824317808153883</v>
      </c>
      <c r="BH6" s="133">
        <v>9.846075992880186</v>
      </c>
      <c r="BI6" s="133">
        <v>8.00699874283704</v>
      </c>
      <c r="BJ6" s="133">
        <v>9.44490388645014</v>
      </c>
      <c r="BK6" s="133">
        <v>8.140778283441172</v>
      </c>
      <c r="BL6" s="133">
        <v>8.214084675879304</v>
      </c>
      <c r="BM6" s="133">
        <v>8.174078915590394</v>
      </c>
    </row>
    <row r="7" spans="1:65" ht="12.75" customHeight="1">
      <c r="A7" s="126" t="s">
        <v>139</v>
      </c>
      <c r="B7" s="133">
        <v>7.647496279336801</v>
      </c>
      <c r="C7" s="133">
        <v>7.612218672148211</v>
      </c>
      <c r="D7" s="133">
        <v>6.073035503859416</v>
      </c>
      <c r="E7" s="133">
        <v>5.0933417048157805</v>
      </c>
      <c r="F7" s="133">
        <v>7.606887545938075</v>
      </c>
      <c r="G7" s="133">
        <v>6.820705563749842</v>
      </c>
      <c r="H7" s="133">
        <v>6.539588555361125</v>
      </c>
      <c r="I7" s="133">
        <v>5.979834656273981</v>
      </c>
      <c r="J7" s="133">
        <v>7.097161034396478</v>
      </c>
      <c r="K7" s="133">
        <v>6.822922697395877</v>
      </c>
      <c r="L7" s="133">
        <v>6.778166222160268</v>
      </c>
      <c r="M7" s="133">
        <v>6.403332418899633</v>
      </c>
      <c r="N7" s="133">
        <v>6.052840609439176</v>
      </c>
      <c r="O7" s="133">
        <v>5.243583842852367</v>
      </c>
      <c r="P7" s="133">
        <v>6.271389619541834</v>
      </c>
      <c r="Q7" s="133">
        <v>7.901149329152314</v>
      </c>
      <c r="R7" s="133">
        <v>7.065909591815947</v>
      </c>
      <c r="S7" s="133">
        <v>6.379584175075256</v>
      </c>
      <c r="T7" s="133">
        <v>5.390549650056434</v>
      </c>
      <c r="U7" s="133">
        <v>4.266576339607377</v>
      </c>
      <c r="V7" s="133">
        <v>3.272530070317832</v>
      </c>
      <c r="W7" s="133">
        <v>4.410237456660779</v>
      </c>
      <c r="X7" s="133">
        <v>6.3809142671311125</v>
      </c>
      <c r="Y7" s="133">
        <v>5.791313056841667</v>
      </c>
      <c r="Z7" s="133">
        <v>6.027830899809273</v>
      </c>
      <c r="AA7" s="133">
        <v>5.1698185449418546</v>
      </c>
      <c r="AB7" s="133">
        <v>7.064201105747513</v>
      </c>
      <c r="AC7" s="133">
        <v>6.717628800641667</v>
      </c>
      <c r="AD7" s="133">
        <v>6.811337708860586</v>
      </c>
      <c r="AE7" s="133">
        <v>6.367308015902855</v>
      </c>
      <c r="AF7" s="133">
        <v>10.0550731859852</v>
      </c>
      <c r="AG7" s="133">
        <v>9.232525365767788</v>
      </c>
      <c r="AH7" s="133">
        <v>6.852272646507825</v>
      </c>
      <c r="AI7" s="133">
        <v>6.402765685218985</v>
      </c>
      <c r="AJ7" s="133">
        <v>47.25094435981513</v>
      </c>
      <c r="AK7" s="133">
        <v>46.24006778281458</v>
      </c>
      <c r="AL7" s="133">
        <v>45.18987951868644</v>
      </c>
      <c r="AM7" s="133">
        <v>44.32507894752066</v>
      </c>
      <c r="AN7" s="133">
        <v>46.785474244431754</v>
      </c>
      <c r="AO7" s="133">
        <v>45.45321591478442</v>
      </c>
      <c r="AP7" s="133">
        <v>73.39259923617706</v>
      </c>
      <c r="AQ7" s="133">
        <v>65.01413397865403</v>
      </c>
      <c r="AR7" s="133">
        <v>18.33556181368335</v>
      </c>
      <c r="AS7" s="133">
        <v>13.456945399618137</v>
      </c>
      <c r="AT7" s="133">
        <v>4.590652949599358</v>
      </c>
      <c r="AU7" s="133">
        <v>3.11427761013265</v>
      </c>
      <c r="AV7" s="133">
        <v>6.073820754716981</v>
      </c>
      <c r="AW7" s="133">
        <v>3.168358727197403</v>
      </c>
      <c r="AX7" s="179">
        <v>3.8696638400751007</v>
      </c>
      <c r="AY7" s="133">
        <v>3.5221082458718542</v>
      </c>
      <c r="AZ7" s="133">
        <v>2.9384550218825227</v>
      </c>
      <c r="BA7" s="133">
        <v>2.6000274357326423</v>
      </c>
      <c r="BB7" s="133">
        <v>3.8687686519276334</v>
      </c>
      <c r="BC7" s="133">
        <v>3.5150644314510644</v>
      </c>
      <c r="BD7" s="133">
        <v>16.87446938590515</v>
      </c>
      <c r="BE7" s="133">
        <v>16.270286534640363</v>
      </c>
      <c r="BF7" s="133">
        <v>6.6258786882122225</v>
      </c>
      <c r="BG7" s="133">
        <v>8.165423441241975</v>
      </c>
      <c r="BH7" s="133">
        <v>9.232265928596473</v>
      </c>
      <c r="BI7" s="133">
        <v>8.290906378622635</v>
      </c>
      <c r="BJ7" s="133">
        <v>9.15718040856218</v>
      </c>
      <c r="BK7" s="133">
        <v>8.0095364427204</v>
      </c>
      <c r="BL7" s="133">
        <v>8.701748956871816</v>
      </c>
      <c r="BM7" s="133">
        <v>8.077159496634371</v>
      </c>
    </row>
    <row r="8" spans="1:65" ht="12.75" customHeight="1">
      <c r="A8" s="126" t="s">
        <v>140</v>
      </c>
      <c r="B8" s="133">
        <v>7.312778529602866</v>
      </c>
      <c r="C8" s="133">
        <v>8.403691841181928</v>
      </c>
      <c r="D8" s="133">
        <v>6.501503796181828</v>
      </c>
      <c r="E8" s="133">
        <v>5.617406655813975</v>
      </c>
      <c r="F8" s="133">
        <v>7.132745139105934</v>
      </c>
      <c r="G8" s="133">
        <v>7.75275714554531</v>
      </c>
      <c r="H8" s="133">
        <v>6.846988412391357</v>
      </c>
      <c r="I8" s="133">
        <v>6.592979745501242</v>
      </c>
      <c r="J8" s="133">
        <v>7.120975262869509</v>
      </c>
      <c r="K8" s="133">
        <v>8.35140701076315</v>
      </c>
      <c r="L8" s="133">
        <v>6.534785162165653</v>
      </c>
      <c r="M8" s="133">
        <v>7.365613531790359</v>
      </c>
      <c r="N8" s="133">
        <v>6.255833062316791</v>
      </c>
      <c r="O8" s="133">
        <v>5.054705398803184</v>
      </c>
      <c r="P8" s="133">
        <v>6.414651922306573</v>
      </c>
      <c r="Q8" s="133">
        <v>8.937464362302572</v>
      </c>
      <c r="R8" s="133">
        <v>7.230528014090514</v>
      </c>
      <c r="S8" s="133">
        <v>7.099000049299191</v>
      </c>
      <c r="T8" s="133">
        <v>5.947569253754873</v>
      </c>
      <c r="U8" s="133">
        <v>4.708016005502356</v>
      </c>
      <c r="V8" s="133">
        <v>7.0436601866636055</v>
      </c>
      <c r="W8" s="133">
        <v>4.684724589432417</v>
      </c>
      <c r="X8" s="133">
        <v>6.4239895355825185</v>
      </c>
      <c r="Y8" s="133">
        <v>7.18388748225622</v>
      </c>
      <c r="Z8" s="133">
        <v>6.349733039491637</v>
      </c>
      <c r="AA8" s="133">
        <v>5.022236699357767</v>
      </c>
      <c r="AB8" s="133">
        <v>7.101044309107334</v>
      </c>
      <c r="AC8" s="133">
        <v>8.106221934903235</v>
      </c>
      <c r="AD8" s="133">
        <v>6.879723804819544</v>
      </c>
      <c r="AE8" s="133">
        <v>8.035491897947278</v>
      </c>
      <c r="AF8" s="133">
        <v>10.74404384445078</v>
      </c>
      <c r="AG8" s="133">
        <v>9.222293182156452</v>
      </c>
      <c r="AH8" s="133">
        <v>6.930944326814237</v>
      </c>
      <c r="AI8" s="133">
        <v>8.04283467078661</v>
      </c>
      <c r="AJ8" s="133">
        <v>38.66611565100014</v>
      </c>
      <c r="AK8" s="133">
        <v>44.81506268573482</v>
      </c>
      <c r="AL8" s="133">
        <v>50.54996327487174</v>
      </c>
      <c r="AM8" s="133">
        <v>39.66566455320377</v>
      </c>
      <c r="AN8" s="133">
        <v>49.99860708031893</v>
      </c>
      <c r="AO8" s="133">
        <v>39.55010887021922</v>
      </c>
      <c r="AP8" s="133">
        <v>72.4984265905995</v>
      </c>
      <c r="AQ8" s="133">
        <v>66.54286584105465</v>
      </c>
      <c r="AR8" s="133">
        <v>18.67370091523465</v>
      </c>
      <c r="AS8" s="133">
        <v>13.538139349779499</v>
      </c>
      <c r="AT8" s="133">
        <v>4.581186379996377</v>
      </c>
      <c r="AU8" s="133">
        <v>3.496013739967468</v>
      </c>
      <c r="AV8" s="133">
        <v>2.974585768533784</v>
      </c>
      <c r="AW8" s="133">
        <v>4.074167372881193</v>
      </c>
      <c r="AX8" s="179">
        <v>3.3492438277040137</v>
      </c>
      <c r="AY8" s="133">
        <v>3.8058074975193</v>
      </c>
      <c r="AZ8" s="133">
        <v>3.0177866383778165</v>
      </c>
      <c r="BA8" s="133">
        <v>2.42653260600027</v>
      </c>
      <c r="BB8" s="133">
        <v>3.349076883623275</v>
      </c>
      <c r="BC8" s="133">
        <v>3.8013248530298815</v>
      </c>
      <c r="BD8" s="133">
        <v>19.868198938704403</v>
      </c>
      <c r="BE8" s="133">
        <v>17.021124551828006</v>
      </c>
      <c r="BF8" s="133">
        <v>10.054903834984577</v>
      </c>
      <c r="BG8" s="133">
        <v>8.46750346717576</v>
      </c>
      <c r="BH8" s="133">
        <v>9.639564298177778</v>
      </c>
      <c r="BI8" s="133">
        <v>8.638754367420447</v>
      </c>
      <c r="BJ8" s="133">
        <v>8.189390637726731</v>
      </c>
      <c r="BK8" s="133">
        <v>7.943152320962351</v>
      </c>
      <c r="BL8" s="133">
        <v>8.0460370072178</v>
      </c>
      <c r="BM8" s="133">
        <v>8.294021946623591</v>
      </c>
    </row>
    <row r="9" spans="1:65" ht="12.75" customHeight="1">
      <c r="A9" s="126" t="s">
        <v>141</v>
      </c>
      <c r="B9" s="133">
        <v>7.433068652023286</v>
      </c>
      <c r="C9" s="133">
        <v>8.430183392787587</v>
      </c>
      <c r="D9" s="133">
        <v>6.566136961924121</v>
      </c>
      <c r="E9" s="133">
        <v>6.011302754722394</v>
      </c>
      <c r="F9" s="133">
        <v>7.253483650910917</v>
      </c>
      <c r="G9" s="133">
        <v>8.078168533153255</v>
      </c>
      <c r="H9" s="133">
        <v>6.709622124447138</v>
      </c>
      <c r="I9" s="133">
        <v>6.590640731367896</v>
      </c>
      <c r="J9" s="133">
        <v>7.249151532290517</v>
      </c>
      <c r="K9" s="133">
        <v>8.380416343190905</v>
      </c>
      <c r="L9" s="133">
        <v>6.829113117582308</v>
      </c>
      <c r="M9" s="133">
        <v>7.580828414083586</v>
      </c>
      <c r="N9" s="133">
        <v>6.270828668001782</v>
      </c>
      <c r="O9" s="133">
        <v>5.225135317622216</v>
      </c>
      <c r="P9" s="133">
        <v>6.741711166532518</v>
      </c>
      <c r="Q9" s="133">
        <v>9.197094331698604</v>
      </c>
      <c r="R9" s="133">
        <v>6.724870651696337</v>
      </c>
      <c r="S9" s="133">
        <v>7.343204822527139</v>
      </c>
      <c r="T9" s="133">
        <v>5.878815302416166</v>
      </c>
      <c r="U9" s="133">
        <v>4.912497559216713</v>
      </c>
      <c r="V9" s="133">
        <v>5.88398198465515</v>
      </c>
      <c r="W9" s="133">
        <v>3.5635623266521157</v>
      </c>
      <c r="X9" s="133">
        <v>6.675685148453107</v>
      </c>
      <c r="Y9" s="133">
        <v>7.3554701688485</v>
      </c>
      <c r="Z9" s="133">
        <v>6.500059589854965</v>
      </c>
      <c r="AA9" s="133">
        <v>5.398827439042424</v>
      </c>
      <c r="AB9" s="133">
        <v>7.337555643192326</v>
      </c>
      <c r="AC9" s="133">
        <v>8.295177560279827</v>
      </c>
      <c r="AD9" s="133">
        <v>7.164529582885827</v>
      </c>
      <c r="AE9" s="133">
        <v>8.237042191051327</v>
      </c>
      <c r="AF9" s="133">
        <v>10.77251887643804</v>
      </c>
      <c r="AG9" s="133">
        <v>9.707470436873908</v>
      </c>
      <c r="AH9" s="133">
        <v>7.182075719903888</v>
      </c>
      <c r="AI9" s="133">
        <v>8.239627639948916</v>
      </c>
      <c r="AJ9" s="133">
        <v>46.60354912945532</v>
      </c>
      <c r="AK9" s="133">
        <v>41.50601677779824</v>
      </c>
      <c r="AL9" s="133">
        <v>49.36481566753642</v>
      </c>
      <c r="AM9" s="133">
        <v>39.650345845437585</v>
      </c>
      <c r="AN9" s="133">
        <v>49.074884202611244</v>
      </c>
      <c r="AO9" s="133">
        <v>39.84856949690432</v>
      </c>
      <c r="AP9" s="133">
        <v>69.4147695920616</v>
      </c>
      <c r="AQ9" s="133">
        <v>66.71740973276802</v>
      </c>
      <c r="AR9" s="133">
        <v>18.468599937764</v>
      </c>
      <c r="AS9" s="133">
        <v>12.819936093678512</v>
      </c>
      <c r="AT9" s="133">
        <v>3.9612313739798823</v>
      </c>
      <c r="AU9" s="133">
        <v>3.6897902079382776</v>
      </c>
      <c r="AV9" s="133">
        <v>3.227956989247312</v>
      </c>
      <c r="AW9" s="133">
        <v>4.18034039748255</v>
      </c>
      <c r="AX9" s="179">
        <v>3.8141440443517154</v>
      </c>
      <c r="AY9" s="133">
        <v>3.812973286183193</v>
      </c>
      <c r="AZ9" s="133" t="s">
        <v>4</v>
      </c>
      <c r="BA9" s="133">
        <v>2.2520559530377753</v>
      </c>
      <c r="BB9" s="133">
        <v>3.8141440443517163</v>
      </c>
      <c r="BC9" s="133">
        <v>3.791517039966338</v>
      </c>
      <c r="BD9" s="133">
        <v>18.72664197095688</v>
      </c>
      <c r="BE9" s="133">
        <v>17.525253725565907</v>
      </c>
      <c r="BF9" s="133">
        <v>10.4</v>
      </c>
      <c r="BG9" s="133">
        <v>8.391389121300977</v>
      </c>
      <c r="BH9" s="133">
        <v>9.650203140412751</v>
      </c>
      <c r="BI9" s="133">
        <v>8.714745990809947</v>
      </c>
      <c r="BJ9" s="133">
        <v>7.562965107219727</v>
      </c>
      <c r="BK9" s="133">
        <v>7.810026283737659</v>
      </c>
      <c r="BL9" s="133">
        <v>7.32983535907419</v>
      </c>
      <c r="BM9" s="133">
        <v>8.058432957174821</v>
      </c>
    </row>
    <row r="10" spans="1:65" ht="12.75" customHeight="1">
      <c r="A10" s="126" t="s">
        <v>142</v>
      </c>
      <c r="B10" s="133">
        <v>7.431913977723232</v>
      </c>
      <c r="C10" s="133">
        <v>7.964120502119407</v>
      </c>
      <c r="D10" s="133">
        <v>6.408607104592375</v>
      </c>
      <c r="E10" s="133">
        <v>5.815526173219467</v>
      </c>
      <c r="F10" s="133">
        <v>7.389039768624739</v>
      </c>
      <c r="G10" s="133">
        <v>7.478460085060773</v>
      </c>
      <c r="H10" s="133">
        <v>6.418996563518654</v>
      </c>
      <c r="I10" s="133">
        <v>5.966654996799886</v>
      </c>
      <c r="J10" s="133">
        <v>7.288390193733686</v>
      </c>
      <c r="K10" s="133">
        <v>7.740761050340447</v>
      </c>
      <c r="L10" s="133">
        <v>6.917370393631542</v>
      </c>
      <c r="M10" s="133">
        <v>7.187235623041994</v>
      </c>
      <c r="N10" s="133">
        <v>6.1472286142041614</v>
      </c>
      <c r="O10" s="133">
        <v>5.010789060265046</v>
      </c>
      <c r="P10" s="133">
        <v>6.877545517369998</v>
      </c>
      <c r="Q10" s="133">
        <v>8.730264799206156</v>
      </c>
      <c r="R10" s="133">
        <v>7.090070067405074</v>
      </c>
      <c r="S10" s="133">
        <v>6.559086980130857</v>
      </c>
      <c r="T10" s="133">
        <v>5.638924090805005</v>
      </c>
      <c r="U10" s="133">
        <v>4.886594126730153</v>
      </c>
      <c r="V10" s="133" t="s">
        <v>4</v>
      </c>
      <c r="W10" s="133">
        <v>4.112955877453015</v>
      </c>
      <c r="X10" s="133">
        <v>6.867789340591531</v>
      </c>
      <c r="Y10" s="133">
        <v>6.9860357199681005</v>
      </c>
      <c r="Z10" s="133">
        <v>6.296788704889101</v>
      </c>
      <c r="AA10" s="133">
        <v>5.370140954021845</v>
      </c>
      <c r="AB10" s="133">
        <v>7.266485973218114</v>
      </c>
      <c r="AC10" s="133">
        <v>7.662910660230129</v>
      </c>
      <c r="AD10" s="133">
        <v>7.225225473625438</v>
      </c>
      <c r="AE10" s="133">
        <v>7.61198294710136</v>
      </c>
      <c r="AF10" s="133">
        <v>11.470516114647122</v>
      </c>
      <c r="AG10" s="133">
        <v>9.2189945804195</v>
      </c>
      <c r="AH10" s="133">
        <v>7.2381648389919775</v>
      </c>
      <c r="AI10" s="133">
        <v>7.615903890667201</v>
      </c>
      <c r="AJ10" s="133">
        <v>45.170840471122794</v>
      </c>
      <c r="AK10" s="133">
        <v>44.625388687004055</v>
      </c>
      <c r="AL10" s="133">
        <v>47.1405376494249</v>
      </c>
      <c r="AM10" s="133">
        <v>41.32723527292516</v>
      </c>
      <c r="AN10" s="133">
        <v>46.94933770205196</v>
      </c>
      <c r="AO10" s="133">
        <v>42.13559537835168</v>
      </c>
      <c r="AP10" s="133">
        <v>69.13222024919206</v>
      </c>
      <c r="AQ10" s="133">
        <v>60.63960784311445</v>
      </c>
      <c r="AR10" s="133">
        <v>18.65033288359003</v>
      </c>
      <c r="AS10" s="133">
        <v>12.89338920629095</v>
      </c>
      <c r="AT10" s="133">
        <v>3.9879225451790505</v>
      </c>
      <c r="AU10" s="133">
        <v>3.3617377429417585</v>
      </c>
      <c r="AV10" s="133">
        <v>2.6512409712156964</v>
      </c>
      <c r="AW10" s="133">
        <v>4.002092277051972</v>
      </c>
      <c r="AX10" s="179">
        <v>3.8467068543107423</v>
      </c>
      <c r="AY10" s="133">
        <v>3.7178212067941088</v>
      </c>
      <c r="AZ10" s="133">
        <v>3.017786638377818</v>
      </c>
      <c r="BA10" s="133">
        <v>2.319842535525413</v>
      </c>
      <c r="BB10" s="133">
        <v>3.843160494569056</v>
      </c>
      <c r="BC10" s="133">
        <v>3.705731376647671</v>
      </c>
      <c r="BD10" s="133">
        <v>18.41540097189652</v>
      </c>
      <c r="BE10" s="133">
        <v>16.58708403026998</v>
      </c>
      <c r="BF10" s="133">
        <v>8.260991689309527</v>
      </c>
      <c r="BG10" s="133">
        <v>8.373137538863626</v>
      </c>
      <c r="BH10" s="133">
        <v>9.6542052480081</v>
      </c>
      <c r="BI10" s="133">
        <v>8.331138823768919</v>
      </c>
      <c r="BJ10" s="133">
        <v>7.604588549201322</v>
      </c>
      <c r="BK10" s="133">
        <v>7.867328624560455</v>
      </c>
      <c r="BL10" s="133">
        <v>6.786118080367177</v>
      </c>
      <c r="BM10" s="133">
        <v>8.147570578887269</v>
      </c>
    </row>
    <row r="11" spans="1:65" ht="12.75" customHeight="1">
      <c r="A11" s="126" t="s">
        <v>143</v>
      </c>
      <c r="B11" s="133">
        <v>7.18160380202079</v>
      </c>
      <c r="C11" s="133">
        <v>8.484535160250669</v>
      </c>
      <c r="D11" s="133">
        <v>6.541499380388307</v>
      </c>
      <c r="E11" s="133">
        <v>6.243996482535666</v>
      </c>
      <c r="F11" s="133">
        <v>7.049095992437951</v>
      </c>
      <c r="G11" s="133">
        <v>7.806568436900504</v>
      </c>
      <c r="H11" s="133">
        <v>6.97816588884633</v>
      </c>
      <c r="I11" s="133">
        <v>6.535552496929142</v>
      </c>
      <c r="J11" s="133">
        <v>7.047162802680693</v>
      </c>
      <c r="K11" s="133">
        <v>8.447969383047695</v>
      </c>
      <c r="L11" s="133">
        <v>6.662905088874425</v>
      </c>
      <c r="M11" s="133">
        <v>7.572696006060623</v>
      </c>
      <c r="N11" s="133">
        <v>6.165345983469549</v>
      </c>
      <c r="O11" s="133">
        <v>4.9119039972713425</v>
      </c>
      <c r="P11" s="133">
        <v>6.496557603048812</v>
      </c>
      <c r="Q11" s="133">
        <v>9.097895076462274</v>
      </c>
      <c r="R11" s="133">
        <v>7.3581251935925565</v>
      </c>
      <c r="S11" s="133">
        <v>7.195776243751983</v>
      </c>
      <c r="T11" s="133">
        <v>6.1946421961527225</v>
      </c>
      <c r="U11" s="133">
        <v>4.952954731261421</v>
      </c>
      <c r="V11" s="133">
        <v>7.1700250143902124</v>
      </c>
      <c r="W11" s="133">
        <v>4.655527804639449</v>
      </c>
      <c r="X11" s="133">
        <v>6.537278737539772</v>
      </c>
      <c r="Y11" s="133">
        <v>7.3381014334055195</v>
      </c>
      <c r="Z11" s="133">
        <v>6.406158095868896</v>
      </c>
      <c r="AA11" s="133">
        <v>5.256392207109027</v>
      </c>
      <c r="AB11" s="133">
        <v>7.073587572474689</v>
      </c>
      <c r="AC11" s="133">
        <v>8.246415659915323</v>
      </c>
      <c r="AD11" s="133">
        <v>6.9089132993154205</v>
      </c>
      <c r="AE11" s="133">
        <v>8.164704416291398</v>
      </c>
      <c r="AF11" s="133">
        <v>10.897485565220538</v>
      </c>
      <c r="AG11" s="133">
        <v>9.501626212479398</v>
      </c>
      <c r="AH11" s="133">
        <v>6.943443837251001</v>
      </c>
      <c r="AI11" s="133">
        <v>8.168071824132465</v>
      </c>
      <c r="AJ11" s="133">
        <v>44.5023907426244</v>
      </c>
      <c r="AK11" s="133">
        <v>44.60920649451953</v>
      </c>
      <c r="AL11" s="133">
        <v>48.339893905706475</v>
      </c>
      <c r="AM11" s="133">
        <v>39.09671032515338</v>
      </c>
      <c r="AN11" s="133">
        <v>48.224074433170536</v>
      </c>
      <c r="AO11" s="133">
        <v>40.17730160065712</v>
      </c>
      <c r="AP11" s="133">
        <v>73.19222588021105</v>
      </c>
      <c r="AQ11" s="133">
        <v>67.83957925177685</v>
      </c>
      <c r="AR11" s="133">
        <v>18.595043596035783</v>
      </c>
      <c r="AS11" s="133">
        <v>13.610126311334232</v>
      </c>
      <c r="AT11" s="133">
        <v>3.9322548217582445</v>
      </c>
      <c r="AU11" s="133">
        <v>3.6619722649798225</v>
      </c>
      <c r="AV11" s="133">
        <v>2.517829172016076</v>
      </c>
      <c r="AW11" s="133">
        <v>4.113635806006638</v>
      </c>
      <c r="AX11" s="179">
        <v>3.637776053718963</v>
      </c>
      <c r="AY11" s="133">
        <v>3.902995911233036</v>
      </c>
      <c r="AZ11" s="133">
        <v>3.017786638377817</v>
      </c>
      <c r="BA11" s="133">
        <v>2.4366742994150825</v>
      </c>
      <c r="BB11" s="133">
        <v>3.636913650231557</v>
      </c>
      <c r="BC11" s="133">
        <v>3.889999191774405</v>
      </c>
      <c r="BD11" s="133">
        <v>19.2075770746885</v>
      </c>
      <c r="BE11" s="133">
        <v>17.21041685715333</v>
      </c>
      <c r="BF11" s="133">
        <v>7.985627597927959</v>
      </c>
      <c r="BG11" s="133">
        <v>8.016886783576497</v>
      </c>
      <c r="BH11" s="133">
        <v>9.193839531808363</v>
      </c>
      <c r="BI11" s="133">
        <v>8.565278074822398</v>
      </c>
      <c r="BJ11" s="133">
        <v>8.224225848980486</v>
      </c>
      <c r="BK11" s="133">
        <v>8.264018706531779</v>
      </c>
      <c r="BL11" s="133">
        <v>8.029300352437698</v>
      </c>
      <c r="BM11" s="133">
        <v>8.39400073188362</v>
      </c>
    </row>
    <row r="12" spans="1:65" ht="12.75" customHeight="1">
      <c r="A12" s="126" t="s">
        <v>144</v>
      </c>
      <c r="B12" s="133">
        <v>7.231974015473995</v>
      </c>
      <c r="C12" s="133">
        <v>8.122808640485557</v>
      </c>
      <c r="D12" s="133">
        <v>6.353347825000906</v>
      </c>
      <c r="E12" s="133">
        <v>5.558978044355664</v>
      </c>
      <c r="F12" s="133">
        <v>7.103992177543608</v>
      </c>
      <c r="G12" s="133">
        <v>7.287282555277481</v>
      </c>
      <c r="H12" s="133">
        <v>6.93535238167992</v>
      </c>
      <c r="I12" s="133">
        <v>6.240600586485282</v>
      </c>
      <c r="J12" s="133">
        <v>7.100479376236793</v>
      </c>
      <c r="K12" s="133">
        <v>8.072872679698415</v>
      </c>
      <c r="L12" s="133">
        <v>6.34917945460395</v>
      </c>
      <c r="M12" s="133">
        <v>7.121571764180715</v>
      </c>
      <c r="N12" s="133">
        <v>6.285442446400042</v>
      </c>
      <c r="O12" s="133">
        <v>4.799148018654108</v>
      </c>
      <c r="P12" s="133">
        <v>6.335018812600504</v>
      </c>
      <c r="Q12" s="133">
        <v>8.374496345605019</v>
      </c>
      <c r="R12" s="133">
        <v>6.826926177162951</v>
      </c>
      <c r="S12" s="133">
        <v>6.784110331599381</v>
      </c>
      <c r="T12" s="133">
        <v>5.675995214476271</v>
      </c>
      <c r="U12" s="133">
        <v>4.719586645019698</v>
      </c>
      <c r="V12" s="133">
        <v>5.88398198465515</v>
      </c>
      <c r="W12" s="133">
        <v>4.684081244666337</v>
      </c>
      <c r="X12" s="133">
        <v>6.32671323601852</v>
      </c>
      <c r="Y12" s="133">
        <v>6.757252250660521</v>
      </c>
      <c r="Z12" s="133">
        <v>6.202304374945431</v>
      </c>
      <c r="AA12" s="133">
        <v>4.821504053958156</v>
      </c>
      <c r="AB12" s="133">
        <v>6.91753695691971</v>
      </c>
      <c r="AC12" s="133">
        <v>7.753201111383942</v>
      </c>
      <c r="AD12" s="133">
        <v>6.777283473477205</v>
      </c>
      <c r="AE12" s="133">
        <v>7.583758538226564</v>
      </c>
      <c r="AF12" s="133">
        <v>10.75413205537806</v>
      </c>
      <c r="AG12" s="133">
        <v>8.66549812208579</v>
      </c>
      <c r="AH12" s="133">
        <v>6.779369366468363</v>
      </c>
      <c r="AI12" s="133">
        <v>7.585756505467248</v>
      </c>
      <c r="AJ12" s="133" t="s">
        <v>4</v>
      </c>
      <c r="AK12" s="133">
        <v>0</v>
      </c>
      <c r="AL12" s="133">
        <v>50.40727375028523</v>
      </c>
      <c r="AM12" s="133">
        <v>39.519674619467295</v>
      </c>
      <c r="AN12" s="133">
        <v>50.40727375028523</v>
      </c>
      <c r="AO12" s="133">
        <v>39.398949341590324</v>
      </c>
      <c r="AP12" s="133">
        <v>72.2103938496243</v>
      </c>
      <c r="AQ12" s="133">
        <v>66.02454331720847</v>
      </c>
      <c r="AR12" s="133">
        <v>18.575932047710456</v>
      </c>
      <c r="AS12" s="133">
        <v>13.4137536928903</v>
      </c>
      <c r="AT12" s="133">
        <v>4.718377951474891</v>
      </c>
      <c r="AU12" s="133">
        <v>3.590140968329547</v>
      </c>
      <c r="AV12" s="133">
        <v>2.5</v>
      </c>
      <c r="AW12" s="133">
        <v>3.9193204429345663</v>
      </c>
      <c r="AX12" s="179">
        <v>3.566032480520659</v>
      </c>
      <c r="AY12" s="133">
        <v>3.8023248704406596</v>
      </c>
      <c r="AZ12" s="133" t="s">
        <v>4</v>
      </c>
      <c r="BA12" s="133">
        <v>2.3667831491295495</v>
      </c>
      <c r="BB12" s="133">
        <v>3.56603248052066</v>
      </c>
      <c r="BC12" s="133">
        <v>3.8004367273118547</v>
      </c>
      <c r="BD12" s="133">
        <v>18.51543024073638</v>
      </c>
      <c r="BE12" s="133">
        <v>16.5787979395503</v>
      </c>
      <c r="BF12" s="133">
        <v>10.4</v>
      </c>
      <c r="BG12" s="133">
        <v>9.107615012191868</v>
      </c>
      <c r="BH12" s="133">
        <v>9.738565226991387</v>
      </c>
      <c r="BI12" s="133">
        <v>8.651243227666944</v>
      </c>
      <c r="BJ12" s="133">
        <v>7.986065995542674</v>
      </c>
      <c r="BK12" s="133">
        <v>8.044549064912886</v>
      </c>
      <c r="BL12" s="133">
        <v>7.900552655767193</v>
      </c>
      <c r="BM12" s="133">
        <v>8.16520273848447</v>
      </c>
    </row>
    <row r="13" spans="1:65" ht="12.75" customHeight="1">
      <c r="A13" s="126" t="s">
        <v>145</v>
      </c>
      <c r="B13" s="133">
        <v>7.915108606791813</v>
      </c>
      <c r="C13" s="133">
        <v>8.635669652247554</v>
      </c>
      <c r="D13" s="133">
        <v>6.67058761616637</v>
      </c>
      <c r="E13" s="133">
        <v>6.03897143886802</v>
      </c>
      <c r="F13" s="133">
        <v>7.694140492475647</v>
      </c>
      <c r="G13" s="133">
        <v>8.023196563941635</v>
      </c>
      <c r="H13" s="133">
        <v>6.1384189956168616</v>
      </c>
      <c r="I13" s="133">
        <v>6.46084660638341</v>
      </c>
      <c r="J13" s="133">
        <v>7.616431988267879</v>
      </c>
      <c r="K13" s="133">
        <v>8.457942253611364</v>
      </c>
      <c r="L13" s="133">
        <v>6.8960110650706214</v>
      </c>
      <c r="M13" s="133">
        <v>7.4661566808774555</v>
      </c>
      <c r="N13" s="133">
        <v>5.596941483601873</v>
      </c>
      <c r="O13" s="133">
        <v>5.250451758641586</v>
      </c>
      <c r="P13" s="133">
        <v>6.223787822200435</v>
      </c>
      <c r="Q13" s="133">
        <v>8.361820539879268</v>
      </c>
      <c r="R13" s="133">
        <v>7.06512410009729</v>
      </c>
      <c r="S13" s="133">
        <v>6.9653792452756615</v>
      </c>
      <c r="T13" s="133">
        <v>5.942513391049905</v>
      </c>
      <c r="U13" s="133">
        <v>4.929848491578384</v>
      </c>
      <c r="V13" s="133">
        <v>5.883981984655149</v>
      </c>
      <c r="W13" s="133">
        <v>3.906635815629832</v>
      </c>
      <c r="X13" s="133">
        <v>6.2484858762816895</v>
      </c>
      <c r="Y13" s="133">
        <v>6.532282548342922</v>
      </c>
      <c r="Z13" s="133">
        <v>6.088986466070631</v>
      </c>
      <c r="AA13" s="133">
        <v>5.281018749764784</v>
      </c>
      <c r="AB13" s="133">
        <v>7.635092799962278</v>
      </c>
      <c r="AC13" s="133">
        <v>8.252057268966286</v>
      </c>
      <c r="AD13" s="133">
        <v>7.221873167158774</v>
      </c>
      <c r="AE13" s="133">
        <v>7.820349823314653</v>
      </c>
      <c r="AF13" s="133">
        <v>11.183193134389718</v>
      </c>
      <c r="AG13" s="133">
        <v>9.723010034363954</v>
      </c>
      <c r="AH13" s="133">
        <v>7.257807198604946</v>
      </c>
      <c r="AI13" s="133">
        <v>7.825639720405425</v>
      </c>
      <c r="AJ13" s="133">
        <v>44.149927588649106</v>
      </c>
      <c r="AK13" s="133">
        <v>44.206618523725346</v>
      </c>
      <c r="AL13" s="133">
        <v>43.01104253583171</v>
      </c>
      <c r="AM13" s="133">
        <v>44.184003919725924</v>
      </c>
      <c r="AN13" s="133">
        <v>43.20900739992666</v>
      </c>
      <c r="AO13" s="133">
        <v>41.71097923013356</v>
      </c>
      <c r="AP13" s="133">
        <v>71.61996200448966</v>
      </c>
      <c r="AQ13" s="133">
        <v>64.91506522932266</v>
      </c>
      <c r="AR13" s="133">
        <v>18.715881153763707</v>
      </c>
      <c r="AS13" s="133">
        <v>13.40430697113101</v>
      </c>
      <c r="AT13" s="133">
        <v>2.900964880050126</v>
      </c>
      <c r="AU13" s="133">
        <v>2.964618905627925</v>
      </c>
      <c r="AV13" s="133" t="s">
        <v>4</v>
      </c>
      <c r="AW13" s="133">
        <v>3.777578009340931</v>
      </c>
      <c r="AX13" s="179">
        <v>4.118448295186699</v>
      </c>
      <c r="AY13" s="133">
        <v>3.964049058752594</v>
      </c>
      <c r="AZ13" s="133">
        <v>3.0177866383778182</v>
      </c>
      <c r="BA13" s="133">
        <v>2.900142732031951</v>
      </c>
      <c r="BB13" s="133">
        <v>4.117798827859037</v>
      </c>
      <c r="BC13" s="133">
        <v>3.9637040613214922</v>
      </c>
      <c r="BD13" s="133">
        <v>17.7646465501084</v>
      </c>
      <c r="BE13" s="133">
        <v>17.11373835300145</v>
      </c>
      <c r="BF13" s="133">
        <v>7.904555314533623</v>
      </c>
      <c r="BG13" s="133">
        <v>6.728319567656203</v>
      </c>
      <c r="BH13" s="133">
        <v>8.642882279208216</v>
      </c>
      <c r="BI13" s="133">
        <v>7.560866941648885</v>
      </c>
      <c r="BJ13" s="133">
        <v>7.640223050867481</v>
      </c>
      <c r="BK13" s="133">
        <v>7.828540288661509</v>
      </c>
      <c r="BL13" s="133">
        <v>7.15556544114411</v>
      </c>
      <c r="BM13" s="133">
        <v>8.027013584693508</v>
      </c>
    </row>
    <row r="14" spans="1:65" ht="12.75" customHeight="1">
      <c r="A14" s="126" t="s">
        <v>146</v>
      </c>
      <c r="B14" s="133">
        <v>7.649054113611433</v>
      </c>
      <c r="C14" s="133">
        <v>8.487622249607561</v>
      </c>
      <c r="D14" s="133">
        <v>6.694307507970782</v>
      </c>
      <c r="E14" s="133">
        <v>6.611037527686274</v>
      </c>
      <c r="F14" s="133">
        <v>7.533819193998258</v>
      </c>
      <c r="G14" s="133">
        <v>8.153706810858106</v>
      </c>
      <c r="H14" s="133">
        <v>7.039402331203921</v>
      </c>
      <c r="I14" s="133">
        <v>6.752735024106677</v>
      </c>
      <c r="J14" s="133">
        <v>7.529128180847714</v>
      </c>
      <c r="K14" s="133">
        <v>8.434017214171243</v>
      </c>
      <c r="L14" s="133">
        <v>7.348364523675125</v>
      </c>
      <c r="M14" s="133">
        <v>7.820159766619392</v>
      </c>
      <c r="N14" s="133">
        <v>6.204389657839591</v>
      </c>
      <c r="O14" s="133">
        <v>5.30942818803979</v>
      </c>
      <c r="P14" s="133">
        <v>7.3053831692575955</v>
      </c>
      <c r="Q14" s="133">
        <v>9.390139094630971</v>
      </c>
      <c r="R14" s="133">
        <v>8.010462087740214</v>
      </c>
      <c r="S14" s="133">
        <v>7.210676054203368</v>
      </c>
      <c r="T14" s="133">
        <v>6.631585181588074</v>
      </c>
      <c r="U14" s="133">
        <v>5.297183757503079</v>
      </c>
      <c r="V14" s="133" t="s">
        <v>4</v>
      </c>
      <c r="W14" s="133">
        <v>0</v>
      </c>
      <c r="X14" s="133">
        <v>7.296936573596099</v>
      </c>
      <c r="Y14" s="133">
        <v>7.675292228240775</v>
      </c>
      <c r="Z14" s="133">
        <v>6.675411663473907</v>
      </c>
      <c r="AA14" s="133">
        <v>6.248202182815171</v>
      </c>
      <c r="AB14" s="133">
        <v>7.609817531066315</v>
      </c>
      <c r="AC14" s="133">
        <v>8.39037419291726</v>
      </c>
      <c r="AD14" s="133">
        <v>7.503491642716346</v>
      </c>
      <c r="AE14" s="133">
        <v>8.338479332827145</v>
      </c>
      <c r="AF14" s="133">
        <v>11.202713660548623</v>
      </c>
      <c r="AG14" s="133">
        <v>9.42211576508011</v>
      </c>
      <c r="AH14" s="133">
        <v>7.518250368647449</v>
      </c>
      <c r="AI14" s="133">
        <v>8.339796667647933</v>
      </c>
      <c r="AJ14" s="133">
        <v>45.17084047112275</v>
      </c>
      <c r="AK14" s="133">
        <v>42.62635747097589</v>
      </c>
      <c r="AL14" s="133">
        <v>47.09918536970787</v>
      </c>
      <c r="AM14" s="133">
        <v>40.105984803069845</v>
      </c>
      <c r="AN14" s="133">
        <v>46.582624108462554</v>
      </c>
      <c r="AO14" s="133">
        <v>40.760110845568796</v>
      </c>
      <c r="AP14" s="133">
        <v>69.68023196494093</v>
      </c>
      <c r="AQ14" s="133">
        <v>64.11550669785571</v>
      </c>
      <c r="AR14" s="133">
        <v>18.861822430863388</v>
      </c>
      <c r="AS14" s="133">
        <v>13.142961622640868</v>
      </c>
      <c r="AT14" s="133">
        <v>2.4999384794145127</v>
      </c>
      <c r="AU14" s="133">
        <v>3.3043621015942426</v>
      </c>
      <c r="AV14" s="133">
        <v>3.207867265732953</v>
      </c>
      <c r="AW14" s="133">
        <v>3.74795646564559</v>
      </c>
      <c r="AX14" s="179">
        <v>3.924559356843627</v>
      </c>
      <c r="AY14" s="133">
        <v>3.8657559980194223</v>
      </c>
      <c r="AZ14" s="133">
        <v>3.017786638377816</v>
      </c>
      <c r="BA14" s="133">
        <v>1.8744977767374826</v>
      </c>
      <c r="BB14" s="133">
        <v>3.923362418708271</v>
      </c>
      <c r="BC14" s="133">
        <v>3.8512832688745555</v>
      </c>
      <c r="BD14" s="133">
        <v>19.477715814987235</v>
      </c>
      <c r="BE14" s="133">
        <v>17.42128344892454</v>
      </c>
      <c r="BF14" s="133">
        <v>8.002032047586363</v>
      </c>
      <c r="BG14" s="133">
        <v>8.110240221195859</v>
      </c>
      <c r="BH14" s="133">
        <v>8.578905957735309</v>
      </c>
      <c r="BI14" s="133">
        <v>8.580372137561396</v>
      </c>
      <c r="BJ14" s="133">
        <v>8.123373302411936</v>
      </c>
      <c r="BK14" s="133">
        <v>8.153960382089961</v>
      </c>
      <c r="BL14" s="133">
        <v>8.1956509438764</v>
      </c>
      <c r="BM14" s="133">
        <v>8.248956981109801</v>
      </c>
    </row>
    <row r="15" spans="1:65" s="134" customFormat="1" ht="12.75" customHeight="1">
      <c r="A15" s="126" t="s">
        <v>147</v>
      </c>
      <c r="B15" s="133">
        <v>7.8182247001246665</v>
      </c>
      <c r="C15" s="133">
        <v>8.463232780412984</v>
      </c>
      <c r="D15" s="133">
        <v>6.495706236941177</v>
      </c>
      <c r="E15" s="133">
        <v>5.653670114082511</v>
      </c>
      <c r="F15" s="133">
        <v>7.773281058754236</v>
      </c>
      <c r="G15" s="133">
        <v>8.422884819360315</v>
      </c>
      <c r="H15" s="133">
        <v>6.272342560768375</v>
      </c>
      <c r="I15" s="133">
        <v>5.357294723850488</v>
      </c>
      <c r="J15" s="133">
        <v>7.074289530201436</v>
      </c>
      <c r="K15" s="133">
        <v>7.809717654710691</v>
      </c>
      <c r="L15" s="133">
        <v>6.639806479607803</v>
      </c>
      <c r="M15" s="133">
        <v>6.630176191345875</v>
      </c>
      <c r="N15" s="133">
        <v>5.905803356159583</v>
      </c>
      <c r="O15" s="133">
        <v>4.814762939127296</v>
      </c>
      <c r="P15" s="133">
        <v>6.4982577703594355</v>
      </c>
      <c r="Q15" s="133">
        <v>6.3150943399074775</v>
      </c>
      <c r="R15" s="133">
        <v>6.987656223821141</v>
      </c>
      <c r="S15" s="133">
        <v>6.173236943783847</v>
      </c>
      <c r="T15" s="133">
        <v>5.687776556800229</v>
      </c>
      <c r="U15" s="133">
        <v>4.259557997793379</v>
      </c>
      <c r="V15" s="133">
        <v>4.873403437795622</v>
      </c>
      <c r="W15" s="133">
        <v>3.985059525402904</v>
      </c>
      <c r="X15" s="133">
        <v>6.6678066407138985</v>
      </c>
      <c r="Y15" s="133">
        <v>6.108622368403002</v>
      </c>
      <c r="Z15" s="133">
        <v>5.958324519021192</v>
      </c>
      <c r="AA15" s="133">
        <v>4.7784847335255805</v>
      </c>
      <c r="AB15" s="133">
        <v>6.979001908325744</v>
      </c>
      <c r="AC15" s="133">
        <v>7.52595265522455</v>
      </c>
      <c r="AD15" s="133">
        <v>6.910550379368817</v>
      </c>
      <c r="AE15" s="133">
        <v>7.346507782962194</v>
      </c>
      <c r="AF15" s="133">
        <v>10.203523259066928</v>
      </c>
      <c r="AG15" s="133">
        <v>9.27563796486388</v>
      </c>
      <c r="AH15" s="133">
        <v>7.197641396884727</v>
      </c>
      <c r="AI15" s="133">
        <v>7.3614016101506525</v>
      </c>
      <c r="AJ15" s="133">
        <v>46.12363502536401</v>
      </c>
      <c r="AK15" s="133">
        <v>44.13702788510602</v>
      </c>
      <c r="AL15" s="133">
        <v>44.96785028103158</v>
      </c>
      <c r="AM15" s="133">
        <v>44.03833354415083</v>
      </c>
      <c r="AN15" s="133">
        <v>45.95659033715428</v>
      </c>
      <c r="AO15" s="133">
        <v>42.14932985298793</v>
      </c>
      <c r="AP15" s="133">
        <v>73.15581166295223</v>
      </c>
      <c r="AQ15" s="133">
        <v>67.58660000174667</v>
      </c>
      <c r="AR15" s="133">
        <v>18.43216227920903</v>
      </c>
      <c r="AS15" s="133">
        <v>13.484197922387882</v>
      </c>
      <c r="AT15" s="133">
        <v>4.554126381421616</v>
      </c>
      <c r="AU15" s="133">
        <v>3.361074579306608</v>
      </c>
      <c r="AV15" s="133">
        <v>4.9993917696474055</v>
      </c>
      <c r="AW15" s="133">
        <v>3.7902608935043505</v>
      </c>
      <c r="AX15" s="179">
        <v>3.958210187838939</v>
      </c>
      <c r="AY15" s="133">
        <v>3.771815831126242</v>
      </c>
      <c r="AZ15" s="133">
        <v>2.7928835118573243</v>
      </c>
      <c r="BA15" s="133">
        <v>2.420272162832765</v>
      </c>
      <c r="BB15" s="133">
        <v>3.9558286451343134</v>
      </c>
      <c r="BC15" s="133">
        <v>3.75523021578228</v>
      </c>
      <c r="BD15" s="133">
        <v>17.339989282140063</v>
      </c>
      <c r="BE15" s="133">
        <v>16.042779549042415</v>
      </c>
      <c r="BF15" s="133">
        <v>8.334256595870137</v>
      </c>
      <c r="BG15" s="133">
        <v>8.167811206448668</v>
      </c>
      <c r="BH15" s="133">
        <v>9.137951437023947</v>
      </c>
      <c r="BI15" s="133">
        <v>8.55256779737443</v>
      </c>
      <c r="BJ15" s="133">
        <v>8.814375236617273</v>
      </c>
      <c r="BK15" s="133">
        <v>8.133181514626992</v>
      </c>
      <c r="BL15" s="133">
        <v>8.633744920372232</v>
      </c>
      <c r="BM15" s="133">
        <v>8.277481246129517</v>
      </c>
    </row>
    <row r="16" spans="1:65" ht="12.75" customHeight="1">
      <c r="A16" s="126" t="s">
        <v>148</v>
      </c>
      <c r="B16" s="133">
        <v>8.018160011867497</v>
      </c>
      <c r="C16" s="133">
        <v>7.890834136338611</v>
      </c>
      <c r="D16" s="133">
        <v>6.921521380476571</v>
      </c>
      <c r="E16" s="133">
        <v>4.936384271067482</v>
      </c>
      <c r="F16" s="133">
        <v>7.58787740633993</v>
      </c>
      <c r="G16" s="133">
        <v>7.462885369083447</v>
      </c>
      <c r="H16" s="133">
        <v>6.747206944787597</v>
      </c>
      <c r="I16" s="133">
        <v>5.675925443848213</v>
      </c>
      <c r="J16" s="133">
        <v>7.563124395905807</v>
      </c>
      <c r="K16" s="133">
        <v>6.930248758504227</v>
      </c>
      <c r="L16" s="133">
        <v>6.742208517541243</v>
      </c>
      <c r="M16" s="133">
        <v>6.3950614249911535</v>
      </c>
      <c r="N16" s="133">
        <v>5.778598907510894</v>
      </c>
      <c r="O16" s="133">
        <v>4.4469900768188015</v>
      </c>
      <c r="P16" s="133">
        <v>6.327136973822308</v>
      </c>
      <c r="Q16" s="133">
        <v>8.206078833720996</v>
      </c>
      <c r="R16" s="133">
        <v>7.217333404762231</v>
      </c>
      <c r="S16" s="133">
        <v>6.203907026684622</v>
      </c>
      <c r="T16" s="133">
        <v>5.318197650545755</v>
      </c>
      <c r="U16" s="133">
        <v>4.249226815829885</v>
      </c>
      <c r="V16" s="133">
        <v>5.323176891761597</v>
      </c>
      <c r="W16" s="133">
        <v>4.0010367130262265</v>
      </c>
      <c r="X16" s="133">
        <v>6.270056070825657</v>
      </c>
      <c r="Y16" s="133">
        <v>6.189554442666523</v>
      </c>
      <c r="Z16" s="133">
        <v>6.548779264865831</v>
      </c>
      <c r="AA16" s="133">
        <v>4.424522858263271</v>
      </c>
      <c r="AB16" s="133">
        <v>7.695113236763215</v>
      </c>
      <c r="AC16" s="133">
        <v>6.672263116512648</v>
      </c>
      <c r="AD16" s="133">
        <v>7.233101174784518</v>
      </c>
      <c r="AE16" s="133">
        <v>6.592982445093606</v>
      </c>
      <c r="AF16" s="133">
        <v>10.159920125854665</v>
      </c>
      <c r="AG16" s="133">
        <v>9.191829441351526</v>
      </c>
      <c r="AH16" s="133">
        <v>7.273596308138513</v>
      </c>
      <c r="AI16" s="133">
        <v>6.760856414723074</v>
      </c>
      <c r="AJ16" s="133">
        <v>46.182426348148105</v>
      </c>
      <c r="AK16" s="133">
        <v>45.40297596250643</v>
      </c>
      <c r="AL16" s="133">
        <v>47.0674694140706</v>
      </c>
      <c r="AM16" s="133">
        <v>42.77696386338501</v>
      </c>
      <c r="AN16" s="133">
        <v>46.721558493018286</v>
      </c>
      <c r="AO16" s="133">
        <v>44.84940706464144</v>
      </c>
      <c r="AP16" s="133">
        <v>71.70728748227755</v>
      </c>
      <c r="AQ16" s="133">
        <v>65.60936596016744</v>
      </c>
      <c r="AR16" s="133">
        <v>18.49152740231944</v>
      </c>
      <c r="AS16" s="133">
        <v>13.259772714245331</v>
      </c>
      <c r="AT16" s="133">
        <v>5.044491166505903</v>
      </c>
      <c r="AU16" s="133">
        <v>3.6157231611059473</v>
      </c>
      <c r="AV16" s="133">
        <v>3.6679633969215915</v>
      </c>
      <c r="AW16" s="133">
        <v>3.1552228625541097</v>
      </c>
      <c r="AX16" s="179">
        <v>4.205382712191423</v>
      </c>
      <c r="AY16" s="133">
        <v>3.887683277496374</v>
      </c>
      <c r="AZ16" s="133">
        <v>2.1799675150393805</v>
      </c>
      <c r="BA16" s="133">
        <v>2.573384977475234</v>
      </c>
      <c r="BB16" s="133">
        <v>4.201901556967555</v>
      </c>
      <c r="BC16" s="133">
        <v>3.879115305337698</v>
      </c>
      <c r="BD16" s="133">
        <v>16.295362693303105</v>
      </c>
      <c r="BE16" s="133">
        <v>15.269956880416455</v>
      </c>
      <c r="BF16" s="133">
        <v>8.41482494501732</v>
      </c>
      <c r="BG16" s="133">
        <v>7.981141607819619</v>
      </c>
      <c r="BH16" s="133">
        <v>9.05140820777073</v>
      </c>
      <c r="BI16" s="133">
        <v>8.579823237416598</v>
      </c>
      <c r="BJ16" s="133">
        <v>8.786551431715447</v>
      </c>
      <c r="BK16" s="133">
        <v>8.126874740034452</v>
      </c>
      <c r="BL16" s="133">
        <v>8.603533493885976</v>
      </c>
      <c r="BM16" s="133">
        <v>8.258365557665222</v>
      </c>
    </row>
    <row r="17" spans="1:65" ht="12.75" customHeight="1">
      <c r="A17" s="126" t="s">
        <v>149</v>
      </c>
      <c r="B17" s="133">
        <v>7.392400184697015</v>
      </c>
      <c r="C17" s="133">
        <v>8.399573658027974</v>
      </c>
      <c r="D17" s="133">
        <v>6.618631657584333</v>
      </c>
      <c r="E17" s="133">
        <v>5.877558965818884</v>
      </c>
      <c r="F17" s="133">
        <v>7.193604808785812</v>
      </c>
      <c r="G17" s="133">
        <v>7.852140794739496</v>
      </c>
      <c r="H17" s="133">
        <v>7.123206435585459</v>
      </c>
      <c r="I17" s="133">
        <v>6.7736243754671435</v>
      </c>
      <c r="J17" s="133">
        <v>7.176630378541108</v>
      </c>
      <c r="K17" s="133">
        <v>8.33556950330794</v>
      </c>
      <c r="L17" s="133">
        <v>6.597159595083793</v>
      </c>
      <c r="M17" s="133">
        <v>7.407381707427301</v>
      </c>
      <c r="N17" s="133">
        <v>6.008763839212841</v>
      </c>
      <c r="O17" s="133">
        <v>4.9190960535029316</v>
      </c>
      <c r="P17" s="133">
        <v>6.353492370190757</v>
      </c>
      <c r="Q17" s="133">
        <v>9.168395914720616</v>
      </c>
      <c r="R17" s="133">
        <v>7.65688182553617</v>
      </c>
      <c r="S17" s="133">
        <v>7.14305569021233</v>
      </c>
      <c r="T17" s="133">
        <v>5.970460998521821</v>
      </c>
      <c r="U17" s="133">
        <v>4.69104557621808</v>
      </c>
      <c r="V17" s="133">
        <v>7.7123648579541975</v>
      </c>
      <c r="W17" s="133">
        <v>5.988511992764887</v>
      </c>
      <c r="X17" s="133">
        <v>6.670598448509845</v>
      </c>
      <c r="Y17" s="133">
        <v>7.172592398962503</v>
      </c>
      <c r="Z17" s="133">
        <v>6.411173704014023</v>
      </c>
      <c r="AA17" s="133">
        <v>5.0839227333291594</v>
      </c>
      <c r="AB17" s="133">
        <v>7.251785242583542</v>
      </c>
      <c r="AC17" s="133">
        <v>8.169405058240606</v>
      </c>
      <c r="AD17" s="133">
        <v>7.0548600074777905</v>
      </c>
      <c r="AE17" s="133">
        <v>8.098534168676217</v>
      </c>
      <c r="AF17" s="133">
        <v>11.044205235750837</v>
      </c>
      <c r="AG17" s="133">
        <v>9.486399181758623</v>
      </c>
      <c r="AH17" s="133">
        <v>7.132710901633869</v>
      </c>
      <c r="AI17" s="133">
        <v>8.10172943984697</v>
      </c>
      <c r="AJ17" s="133">
        <v>43.78423337186301</v>
      </c>
      <c r="AK17" s="133">
        <v>43.93708455537408</v>
      </c>
      <c r="AL17" s="133">
        <v>48.102140434338544</v>
      </c>
      <c r="AM17" s="133">
        <v>40.66404495653237</v>
      </c>
      <c r="AN17" s="133">
        <v>47.07312812215302</v>
      </c>
      <c r="AO17" s="133">
        <v>41.964624636887635</v>
      </c>
      <c r="AP17" s="133">
        <v>75.39839539142835</v>
      </c>
      <c r="AQ17" s="133">
        <v>70.56782960133114</v>
      </c>
      <c r="AR17" s="133">
        <v>18.734976169622993</v>
      </c>
      <c r="AS17" s="133">
        <v>14.125871408862222</v>
      </c>
      <c r="AT17" s="133">
        <v>3.6955823846838727</v>
      </c>
      <c r="AU17" s="133">
        <v>3.4412252712625424</v>
      </c>
      <c r="AV17" s="133">
        <v>2.707034610703883</v>
      </c>
      <c r="AW17" s="133">
        <v>3.81583782994709</v>
      </c>
      <c r="AX17" s="179">
        <v>3.9377891561228915</v>
      </c>
      <c r="AY17" s="133">
        <v>4.0045696541059455</v>
      </c>
      <c r="AZ17" s="133">
        <v>3.0177866383778174</v>
      </c>
      <c r="BA17" s="133">
        <v>2.790033187983607</v>
      </c>
      <c r="BB17" s="133">
        <v>3.932773679211961</v>
      </c>
      <c r="BC17" s="133">
        <v>4.0033747912924165</v>
      </c>
      <c r="BD17" s="133">
        <v>19.02895598272385</v>
      </c>
      <c r="BE17" s="133">
        <v>17.08680830792953</v>
      </c>
      <c r="BF17" s="133">
        <v>9.162682871331649</v>
      </c>
      <c r="BG17" s="133">
        <v>7.74310489748076</v>
      </c>
      <c r="BH17" s="133">
        <v>9.075322108386217</v>
      </c>
      <c r="BI17" s="133">
        <v>8.641618463413481</v>
      </c>
      <c r="BJ17" s="133">
        <v>7.518301216647437</v>
      </c>
      <c r="BK17" s="133">
        <v>8.014076408797896</v>
      </c>
      <c r="BL17" s="133">
        <v>7.9412969201711014</v>
      </c>
      <c r="BM17" s="133">
        <v>8.237611425431725</v>
      </c>
    </row>
    <row r="18" spans="1:65" ht="12.75" customHeight="1">
      <c r="A18" s="126" t="s">
        <v>150</v>
      </c>
      <c r="B18" s="133">
        <v>7.899881384790715</v>
      </c>
      <c r="C18" s="133">
        <v>8.812185489768886</v>
      </c>
      <c r="D18" s="133">
        <v>7.025714201846618</v>
      </c>
      <c r="E18" s="133">
        <v>6.431825106268311</v>
      </c>
      <c r="F18" s="133">
        <v>7.615495777024148</v>
      </c>
      <c r="G18" s="133">
        <v>8.147187875890928</v>
      </c>
      <c r="H18" s="133">
        <v>7.122816182267014</v>
      </c>
      <c r="I18" s="133">
        <v>6.662978338359942</v>
      </c>
      <c r="J18" s="133">
        <v>7.6109868768671145</v>
      </c>
      <c r="K18" s="133">
        <v>8.767218285413083</v>
      </c>
      <c r="L18" s="133">
        <v>7.094265638460932</v>
      </c>
      <c r="M18" s="133">
        <v>7.975676308772068</v>
      </c>
      <c r="N18" s="133">
        <v>6.16027232406408</v>
      </c>
      <c r="O18" s="133">
        <v>5.160712603319851</v>
      </c>
      <c r="P18" s="133">
        <v>6.895687734900608</v>
      </c>
      <c r="Q18" s="133">
        <v>11.895904413159844</v>
      </c>
      <c r="R18" s="133">
        <v>7.622721786494378</v>
      </c>
      <c r="S18" s="133">
        <v>6.987397527167628</v>
      </c>
      <c r="T18" s="133">
        <v>6.265618723697708</v>
      </c>
      <c r="U18" s="133">
        <v>4.950865964729845</v>
      </c>
      <c r="V18" s="133">
        <v>5.883981984655148</v>
      </c>
      <c r="W18" s="133">
        <v>4.3600572157268465</v>
      </c>
      <c r="X18" s="133">
        <v>6.877583631010916</v>
      </c>
      <c r="Y18" s="133">
        <v>7.7529714372986245</v>
      </c>
      <c r="Z18" s="133">
        <v>6.940521470578981</v>
      </c>
      <c r="AA18" s="133">
        <v>5.72724185192136</v>
      </c>
      <c r="AB18" s="133">
        <v>7.793383745978697</v>
      </c>
      <c r="AC18" s="133">
        <v>8.68896258938627</v>
      </c>
      <c r="AD18" s="133">
        <v>7.523685909409861</v>
      </c>
      <c r="AE18" s="133">
        <v>8.63510899223905</v>
      </c>
      <c r="AF18" s="133">
        <v>11.092985054976891</v>
      </c>
      <c r="AG18" s="133">
        <v>9.643563615049628</v>
      </c>
      <c r="AH18" s="133">
        <v>7.549748434073978</v>
      </c>
      <c r="AI18" s="133">
        <v>8.637372840870212</v>
      </c>
      <c r="AJ18" s="133">
        <v>45.62306705672012</v>
      </c>
      <c r="AK18" s="133">
        <v>44.7348179417152</v>
      </c>
      <c r="AL18" s="133">
        <v>47.224729350484566</v>
      </c>
      <c r="AM18" s="133">
        <v>42.59167174525341</v>
      </c>
      <c r="AN18" s="133">
        <v>46.13642121802425</v>
      </c>
      <c r="AO18" s="133">
        <v>44.29863334735522</v>
      </c>
      <c r="AP18" s="133">
        <v>71.6901361277518</v>
      </c>
      <c r="AQ18" s="133">
        <v>66.55540136768418</v>
      </c>
      <c r="AR18" s="133">
        <v>18.699345544468866</v>
      </c>
      <c r="AS18" s="133">
        <v>13.405586275828421</v>
      </c>
      <c r="AT18" s="133">
        <v>2.4999384794145127</v>
      </c>
      <c r="AU18" s="133">
        <v>3.7180764371743003</v>
      </c>
      <c r="AV18" s="133">
        <v>3.261475713756024</v>
      </c>
      <c r="AW18" s="133">
        <v>3.4684299931018323</v>
      </c>
      <c r="AX18" s="179">
        <v>3.9312577579963417</v>
      </c>
      <c r="AY18" s="133">
        <v>4.01609068733135</v>
      </c>
      <c r="AZ18" s="133">
        <v>3.017786638377818</v>
      </c>
      <c r="BA18" s="133">
        <v>2.773125272060052</v>
      </c>
      <c r="BB18" s="133">
        <v>3.928200660228979</v>
      </c>
      <c r="BC18" s="133">
        <v>4.014121750307447</v>
      </c>
      <c r="BD18" s="133">
        <v>19.467308876426596</v>
      </c>
      <c r="BE18" s="133">
        <v>17.242227991170513</v>
      </c>
      <c r="BF18" s="133">
        <v>9.964375185611983</v>
      </c>
      <c r="BG18" s="133">
        <v>8.445959675750299</v>
      </c>
      <c r="BH18" s="133">
        <v>9.08020492459785</v>
      </c>
      <c r="BI18" s="133">
        <v>8.622888403142824</v>
      </c>
      <c r="BJ18" s="133">
        <v>8.070256695725192</v>
      </c>
      <c r="BK18" s="133">
        <v>7.963179890393419</v>
      </c>
      <c r="BL18" s="133">
        <v>8.038634362777064</v>
      </c>
      <c r="BM18" s="133">
        <v>8.180444863859178</v>
      </c>
    </row>
    <row r="19" spans="1:65" ht="12.75" customHeight="1">
      <c r="A19" s="126" t="s">
        <v>151</v>
      </c>
      <c r="B19" s="133">
        <v>7.0621896293780795</v>
      </c>
      <c r="C19" s="133">
        <v>8.252567986442575</v>
      </c>
      <c r="D19" s="133">
        <v>6.310997958538467</v>
      </c>
      <c r="E19" s="133">
        <v>5.8462973283164725</v>
      </c>
      <c r="F19" s="133">
        <v>6.803412907330484</v>
      </c>
      <c r="G19" s="133">
        <v>7.821818117480275</v>
      </c>
      <c r="H19" s="133">
        <v>6.651308812066469</v>
      </c>
      <c r="I19" s="133">
        <v>6.238665240702082</v>
      </c>
      <c r="J19" s="133">
        <v>6.800803413058365</v>
      </c>
      <c r="K19" s="133">
        <v>8.218025549839087</v>
      </c>
      <c r="L19" s="133">
        <v>6.240037601210604</v>
      </c>
      <c r="M19" s="133">
        <v>7.209973474966378</v>
      </c>
      <c r="N19" s="133">
        <v>6.224155683588198</v>
      </c>
      <c r="O19" s="133">
        <v>5.000241531577236</v>
      </c>
      <c r="P19" s="133">
        <v>6.2323792566365075</v>
      </c>
      <c r="Q19" s="133">
        <v>10.200931015849338</v>
      </c>
      <c r="R19" s="133">
        <v>7.119567630100984</v>
      </c>
      <c r="S19" s="133">
        <v>7.100838091853244</v>
      </c>
      <c r="T19" s="133">
        <v>5.8254348927482305</v>
      </c>
      <c r="U19" s="133">
        <v>4.751515851014057</v>
      </c>
      <c r="V19" s="133">
        <v>5.883981984655149</v>
      </c>
      <c r="W19" s="133">
        <v>4.093778216326281</v>
      </c>
      <c r="X19" s="133">
        <v>6.259883888322598</v>
      </c>
      <c r="Y19" s="133">
        <v>6.9643423586927655</v>
      </c>
      <c r="Z19" s="133">
        <v>6.224743387910155</v>
      </c>
      <c r="AA19" s="133">
        <v>4.860022892902457</v>
      </c>
      <c r="AB19" s="133">
        <v>6.851751958839779</v>
      </c>
      <c r="AC19" s="133">
        <v>7.934243842224643</v>
      </c>
      <c r="AD19" s="133">
        <v>6.601102212684235</v>
      </c>
      <c r="AE19" s="133">
        <v>7.836476932175176</v>
      </c>
      <c r="AF19" s="133">
        <v>10.858860834843046</v>
      </c>
      <c r="AG19" s="133">
        <v>9.54189428748043</v>
      </c>
      <c r="AH19" s="133">
        <v>6.615927559095522</v>
      </c>
      <c r="AI19" s="133">
        <v>7.841466308598018</v>
      </c>
      <c r="AJ19" s="133">
        <v>38.66611565100014</v>
      </c>
      <c r="AK19" s="133">
        <v>46.15198040731654</v>
      </c>
      <c r="AL19" s="133">
        <v>51.17452326198692</v>
      </c>
      <c r="AM19" s="133">
        <v>41.8122765130228</v>
      </c>
      <c r="AN19" s="133">
        <v>51.084959505229854</v>
      </c>
      <c r="AO19" s="133">
        <v>41.64294581052597</v>
      </c>
      <c r="AP19" s="133">
        <v>75.97252193361706</v>
      </c>
      <c r="AQ19" s="133">
        <v>68.24135768032708</v>
      </c>
      <c r="AR19" s="133">
        <v>18.59551942127794</v>
      </c>
      <c r="AS19" s="133">
        <v>14.127485071000404</v>
      </c>
      <c r="AT19" s="133">
        <v>4.718377951474893</v>
      </c>
      <c r="AU19" s="133">
        <v>3.7420543919891713</v>
      </c>
      <c r="AV19" s="133">
        <v>3.3417497115502406</v>
      </c>
      <c r="AW19" s="133">
        <v>3.7663209474763883</v>
      </c>
      <c r="AX19" s="179">
        <v>3.688135047951973</v>
      </c>
      <c r="AY19" s="133">
        <v>3.9715509159982445</v>
      </c>
      <c r="AZ19" s="133">
        <v>3.017786638377817</v>
      </c>
      <c r="BA19" s="133">
        <v>2.6976713088893964</v>
      </c>
      <c r="BB19" s="133">
        <v>3.6868555054195467</v>
      </c>
      <c r="BC19" s="133">
        <v>3.9708195628268186</v>
      </c>
      <c r="BD19" s="133">
        <v>19.305311337809947</v>
      </c>
      <c r="BE19" s="133">
        <v>16.70135887705859</v>
      </c>
      <c r="BF19" s="133">
        <v>10.309502141311908</v>
      </c>
      <c r="BG19" s="133">
        <v>8.776914556406396</v>
      </c>
      <c r="BH19" s="133">
        <v>9.646745175040383</v>
      </c>
      <c r="BI19" s="133">
        <v>8.781425450474952</v>
      </c>
      <c r="BJ19" s="133">
        <v>8.05291253490695</v>
      </c>
      <c r="BK19" s="133">
        <v>8.096503239394876</v>
      </c>
      <c r="BL19" s="133">
        <v>7.648383738513362</v>
      </c>
      <c r="BM19" s="133">
        <v>8.314624903645424</v>
      </c>
    </row>
    <row r="20" spans="1:65" ht="12.75" customHeight="1">
      <c r="A20" s="126" t="s">
        <v>152</v>
      </c>
      <c r="B20" s="133">
        <v>7.434822439252782</v>
      </c>
      <c r="C20" s="133">
        <v>7.714252124544368</v>
      </c>
      <c r="D20" s="133">
        <v>6.589423454194971</v>
      </c>
      <c r="E20" s="133">
        <v>5.048077906596093</v>
      </c>
      <c r="F20" s="133">
        <v>7.162159300558587</v>
      </c>
      <c r="G20" s="133">
        <v>7.4563942665762495</v>
      </c>
      <c r="H20" s="133">
        <v>6.551963406421814</v>
      </c>
      <c r="I20" s="133">
        <v>5.5035997990009005</v>
      </c>
      <c r="J20" s="133">
        <v>6.894677515536221</v>
      </c>
      <c r="K20" s="133">
        <v>6.9183882802907934</v>
      </c>
      <c r="L20" s="133">
        <v>6.223379558384968</v>
      </c>
      <c r="M20" s="133">
        <v>6.1423178443975015</v>
      </c>
      <c r="N20" s="133">
        <v>5.7647936345802115</v>
      </c>
      <c r="O20" s="133">
        <v>4.557562092543611</v>
      </c>
      <c r="P20" s="133">
        <v>5.9936401566406365</v>
      </c>
      <c r="Q20" s="133">
        <v>6.431106719924145</v>
      </c>
      <c r="R20" s="133">
        <v>7.008856758315846</v>
      </c>
      <c r="S20" s="133">
        <v>6.0948632865317345</v>
      </c>
      <c r="T20" s="133">
        <v>5.183936165752396</v>
      </c>
      <c r="U20" s="133">
        <v>4.185197882728185</v>
      </c>
      <c r="V20" s="133">
        <v>5.220713242613715</v>
      </c>
      <c r="W20" s="133">
        <v>4.004324460202737</v>
      </c>
      <c r="X20" s="133">
        <v>6.326460753069671</v>
      </c>
      <c r="Y20" s="133">
        <v>5.965755268258751</v>
      </c>
      <c r="Z20" s="133">
        <v>6.005872735863667</v>
      </c>
      <c r="AA20" s="133">
        <v>4.489891514051257</v>
      </c>
      <c r="AB20" s="133">
        <v>6.826898332920936</v>
      </c>
      <c r="AC20" s="133">
        <v>6.552319008318344</v>
      </c>
      <c r="AD20" s="133">
        <v>6.613052096942669</v>
      </c>
      <c r="AE20" s="133">
        <v>6.44631624936896</v>
      </c>
      <c r="AF20" s="133">
        <v>10.531640378575554</v>
      </c>
      <c r="AG20" s="133">
        <v>9.407634635402738</v>
      </c>
      <c r="AH20" s="133">
        <v>6.905737164612344</v>
      </c>
      <c r="AI20" s="133">
        <v>6.570828253182215</v>
      </c>
      <c r="AJ20" s="133">
        <v>45.24015713177619</v>
      </c>
      <c r="AK20" s="133">
        <v>43.9634597551069</v>
      </c>
      <c r="AL20" s="133">
        <v>44.43389319524859</v>
      </c>
      <c r="AM20" s="133">
        <v>41.84538597062071</v>
      </c>
      <c r="AN20" s="133">
        <v>44.83541938876776</v>
      </c>
      <c r="AO20" s="133">
        <v>42.685237264224966</v>
      </c>
      <c r="AP20" s="133">
        <v>72.35691090263262</v>
      </c>
      <c r="AQ20" s="133">
        <v>65.38308102737076</v>
      </c>
      <c r="AR20" s="133">
        <v>18.539005761195973</v>
      </c>
      <c r="AS20" s="133">
        <v>13.4142518808625</v>
      </c>
      <c r="AT20" s="133">
        <v>5.135747496702766</v>
      </c>
      <c r="AU20" s="133">
        <v>3.5548225218421203</v>
      </c>
      <c r="AV20" s="133">
        <v>3.614271993853246</v>
      </c>
      <c r="AW20" s="133">
        <v>3.656611977461646</v>
      </c>
      <c r="AX20" s="179">
        <v>4.005490865193538</v>
      </c>
      <c r="AY20" s="133">
        <v>3.7242438697196585</v>
      </c>
      <c r="AZ20" s="133">
        <v>2.399818376595817</v>
      </c>
      <c r="BA20" s="133">
        <v>2.479171704515741</v>
      </c>
      <c r="BB20" s="133">
        <v>3.9989286315497687</v>
      </c>
      <c r="BC20" s="133">
        <v>3.713142309544467</v>
      </c>
      <c r="BD20" s="133">
        <v>16.46692577227012</v>
      </c>
      <c r="BE20" s="133">
        <v>15.124251932936454</v>
      </c>
      <c r="BF20" s="133">
        <v>5.83724832214765</v>
      </c>
      <c r="BG20" s="133">
        <v>7.822392950187224</v>
      </c>
      <c r="BH20" s="133">
        <v>9.219718736725932</v>
      </c>
      <c r="BI20" s="133">
        <v>8.579159446773176</v>
      </c>
      <c r="BJ20" s="133">
        <v>8.815298294844023</v>
      </c>
      <c r="BK20" s="133">
        <v>7.973178979031955</v>
      </c>
      <c r="BL20" s="133">
        <v>8.691400978252354</v>
      </c>
      <c r="BM20" s="133">
        <v>8.262405528533293</v>
      </c>
    </row>
    <row r="21" spans="1:65" ht="12.75" customHeight="1">
      <c r="A21" s="126" t="s">
        <v>153</v>
      </c>
      <c r="B21" s="133">
        <v>7.748705890177204</v>
      </c>
      <c r="C21" s="133">
        <v>8.486130978117332</v>
      </c>
      <c r="D21" s="133">
        <v>6.898883848463393</v>
      </c>
      <c r="E21" s="133">
        <v>5.810374595091632</v>
      </c>
      <c r="F21" s="133">
        <v>7.632202521369729</v>
      </c>
      <c r="G21" s="133">
        <v>7.621605254347945</v>
      </c>
      <c r="H21" s="133">
        <v>6.98977563322998</v>
      </c>
      <c r="I21" s="133">
        <v>6.582702174036878</v>
      </c>
      <c r="J21" s="133">
        <v>7.606606343534864</v>
      </c>
      <c r="K21" s="133">
        <v>8.419936700368636</v>
      </c>
      <c r="L21" s="133">
        <v>6.795957207478973</v>
      </c>
      <c r="M21" s="133">
        <v>7.4096280688302</v>
      </c>
      <c r="N21" s="133">
        <v>6.38352585039732</v>
      </c>
      <c r="O21" s="133">
        <v>4.948008289664715</v>
      </c>
      <c r="P21" s="133">
        <v>6.691768912335166</v>
      </c>
      <c r="Q21" s="133">
        <v>13.331021412206756</v>
      </c>
      <c r="R21" s="133">
        <v>7.274537163702386</v>
      </c>
      <c r="S21" s="133">
        <v>7.237000606552307</v>
      </c>
      <c r="T21" s="133">
        <v>6.14528991033206</v>
      </c>
      <c r="U21" s="133">
        <v>4.914374493709503</v>
      </c>
      <c r="V21" s="133">
        <v>7.444911319858856</v>
      </c>
      <c r="W21" s="133">
        <v>5.031076659346798</v>
      </c>
      <c r="X21" s="133">
        <v>6.744295375597295</v>
      </c>
      <c r="Y21" s="133">
        <v>7.129851641657886</v>
      </c>
      <c r="Z21" s="133">
        <v>6.667014206526945</v>
      </c>
      <c r="AA21" s="133">
        <v>5.085510402350394</v>
      </c>
      <c r="AB21" s="133">
        <v>7.533295385713814</v>
      </c>
      <c r="AC21" s="133">
        <v>8.169507578248234</v>
      </c>
      <c r="AD21" s="133">
        <v>7.3878275834542935</v>
      </c>
      <c r="AE21" s="133">
        <v>8.066937092348384</v>
      </c>
      <c r="AF21" s="133">
        <v>10.95314351111597</v>
      </c>
      <c r="AG21" s="133">
        <v>9.413082703353458</v>
      </c>
      <c r="AH21" s="133">
        <v>7.478100547381269</v>
      </c>
      <c r="AI21" s="133">
        <v>8.093834918526932</v>
      </c>
      <c r="AJ21" s="133">
        <v>44.35640112744139</v>
      </c>
      <c r="AK21" s="133">
        <v>43.96616971700923</v>
      </c>
      <c r="AL21" s="133">
        <v>48.90505486769505</v>
      </c>
      <c r="AM21" s="133">
        <v>41.770319483302345</v>
      </c>
      <c r="AN21" s="133">
        <v>48.18200477179004</v>
      </c>
      <c r="AO21" s="133">
        <v>42.418734321153</v>
      </c>
      <c r="AP21" s="133">
        <v>73.96671966637743</v>
      </c>
      <c r="AQ21" s="133">
        <v>70.77857266351876</v>
      </c>
      <c r="AR21" s="133">
        <v>18.59985927847301</v>
      </c>
      <c r="AS21" s="133">
        <v>13.757705770848823</v>
      </c>
      <c r="AT21" s="133">
        <v>3.905915208444624</v>
      </c>
      <c r="AU21" s="133">
        <v>3.7324264474417452</v>
      </c>
      <c r="AV21" s="133">
        <v>3.0972022514426247</v>
      </c>
      <c r="AW21" s="133">
        <v>3.632608550478026</v>
      </c>
      <c r="AX21" s="179">
        <v>3.9550811205213883</v>
      </c>
      <c r="AY21" s="133">
        <v>3.893152857161625</v>
      </c>
      <c r="AZ21" s="133">
        <v>3.0177866383778147</v>
      </c>
      <c r="BA21" s="133">
        <v>2.4886082701510412</v>
      </c>
      <c r="BB21" s="133">
        <v>3.9541695384824687</v>
      </c>
      <c r="BC21" s="133">
        <v>3.8929248593713046</v>
      </c>
      <c r="BD21" s="133">
        <v>18.903405314879226</v>
      </c>
      <c r="BE21" s="133">
        <v>16.761426744820422</v>
      </c>
      <c r="BF21" s="133">
        <v>10.267196304118617</v>
      </c>
      <c r="BG21" s="133">
        <v>8.346042919114716</v>
      </c>
      <c r="BH21" s="133">
        <v>9.250792095510459</v>
      </c>
      <c r="BI21" s="133">
        <v>8.959673165155177</v>
      </c>
      <c r="BJ21" s="133">
        <v>7.8677108568966245</v>
      </c>
      <c r="BK21" s="133">
        <v>8.041367969866762</v>
      </c>
      <c r="BL21" s="133">
        <v>8.142185363292201</v>
      </c>
      <c r="BM21" s="133">
        <v>8.46172235106998</v>
      </c>
    </row>
    <row r="22" spans="1:65" ht="12.75" customHeight="1">
      <c r="A22" s="126" t="s">
        <v>154</v>
      </c>
      <c r="B22" s="133">
        <v>8.072384183347607</v>
      </c>
      <c r="C22" s="133">
        <v>7.400169233126066</v>
      </c>
      <c r="D22" s="133">
        <v>6.033721668257056</v>
      </c>
      <c r="E22" s="133">
        <v>4.827956454328961</v>
      </c>
      <c r="F22" s="133">
        <v>8.044876025129556</v>
      </c>
      <c r="G22" s="133">
        <v>7.1783269676024215</v>
      </c>
      <c r="H22" s="133">
        <v>6.482735476373589</v>
      </c>
      <c r="I22" s="133">
        <v>5.633940140355914</v>
      </c>
      <c r="J22" s="133">
        <v>7.050181539175513</v>
      </c>
      <c r="K22" s="133">
        <v>6.231184345331756</v>
      </c>
      <c r="L22" s="133">
        <v>7.019510749753638</v>
      </c>
      <c r="M22" s="133">
        <v>6.061030086658067</v>
      </c>
      <c r="N22" s="133">
        <v>5.828031623659811</v>
      </c>
      <c r="O22" s="133">
        <v>4.891782134579215</v>
      </c>
      <c r="P22" s="133">
        <v>6.181583221963404</v>
      </c>
      <c r="Q22" s="133">
        <v>6.226894190134318</v>
      </c>
      <c r="R22" s="133">
        <v>7.042753566779761</v>
      </c>
      <c r="S22" s="133">
        <v>6.083340630410042</v>
      </c>
      <c r="T22" s="133">
        <v>5.606912903833884</v>
      </c>
      <c r="U22" s="133">
        <v>4.149977857193714</v>
      </c>
      <c r="V22" s="133">
        <v>3.8889053801084636</v>
      </c>
      <c r="W22" s="133">
        <v>3.596419148189645</v>
      </c>
      <c r="X22" s="133">
        <v>6.355219869156231</v>
      </c>
      <c r="Y22" s="133">
        <v>5.425176353146776</v>
      </c>
      <c r="Z22" s="133">
        <v>5.787395232059388</v>
      </c>
      <c r="AA22" s="133">
        <v>4.8038380694455665</v>
      </c>
      <c r="AB22" s="133">
        <v>7.047549806354264</v>
      </c>
      <c r="AC22" s="133">
        <v>6.1817716201764075</v>
      </c>
      <c r="AD22" s="133">
        <v>6.690119095413607</v>
      </c>
      <c r="AE22" s="133">
        <v>5.801168363033857</v>
      </c>
      <c r="AF22" s="133">
        <v>9.968330405067764</v>
      </c>
      <c r="AG22" s="133">
        <v>9.001230616001163</v>
      </c>
      <c r="AH22" s="133">
        <v>6.741255917409423</v>
      </c>
      <c r="AI22" s="133">
        <v>5.879074995748679</v>
      </c>
      <c r="AJ22" s="133">
        <v>47.70802981772303</v>
      </c>
      <c r="AK22" s="133">
        <v>45.351999823875005</v>
      </c>
      <c r="AL22" s="133">
        <v>46.2971643521882</v>
      </c>
      <c r="AM22" s="133">
        <v>44.788945134585035</v>
      </c>
      <c r="AN22" s="133">
        <v>47.26259496661451</v>
      </c>
      <c r="AO22" s="133">
        <v>45.065067191299406</v>
      </c>
      <c r="AP22" s="133">
        <v>70.67657844626261</v>
      </c>
      <c r="AQ22" s="133">
        <v>64.10277685210129</v>
      </c>
      <c r="AR22" s="133">
        <v>18.146405906995216</v>
      </c>
      <c r="AS22" s="133">
        <v>12.825258806034705</v>
      </c>
      <c r="AT22" s="133">
        <v>4.446187499805523</v>
      </c>
      <c r="AU22" s="133">
        <v>3.3039793775234165</v>
      </c>
      <c r="AV22" s="133">
        <v>4.650266290726817</v>
      </c>
      <c r="AW22" s="133">
        <v>3.683026647861566</v>
      </c>
      <c r="AX22" s="179">
        <v>3.8132423221504625</v>
      </c>
      <c r="AY22" s="133">
        <v>3.459677267195822</v>
      </c>
      <c r="AZ22" s="133">
        <v>3.0177866383778165</v>
      </c>
      <c r="BA22" s="133">
        <v>2.2969199561245586</v>
      </c>
      <c r="BB22" s="133">
        <v>3.7979487570908717</v>
      </c>
      <c r="BC22" s="133">
        <v>3.4250490250073065</v>
      </c>
      <c r="BD22" s="133">
        <v>16.539439940717777</v>
      </c>
      <c r="BE22" s="133">
        <v>15.873708904557843</v>
      </c>
      <c r="BF22" s="133">
        <v>7.004852621423533</v>
      </c>
      <c r="BG22" s="133">
        <v>7.817315497074248</v>
      </c>
      <c r="BH22" s="133">
        <v>9.16126590787739</v>
      </c>
      <c r="BI22" s="133">
        <v>8.74330023245433</v>
      </c>
      <c r="BJ22" s="133">
        <v>9.033959044321762</v>
      </c>
      <c r="BK22" s="133">
        <v>8.000061299849843</v>
      </c>
      <c r="BL22" s="133">
        <v>8.670742959045615</v>
      </c>
      <c r="BM22" s="133">
        <v>8.07873557203303</v>
      </c>
    </row>
    <row r="23" spans="1:65" ht="12.75" customHeight="1">
      <c r="A23" s="126" t="s">
        <v>155</v>
      </c>
      <c r="B23" s="133">
        <v>7.482771652109162</v>
      </c>
      <c r="C23" s="133">
        <v>8.075508766541816</v>
      </c>
      <c r="D23" s="133">
        <v>6.154243864611571</v>
      </c>
      <c r="E23" s="133">
        <v>5.211648547178511</v>
      </c>
      <c r="F23" s="133">
        <v>7.25816796586332</v>
      </c>
      <c r="G23" s="133">
        <v>7.726022012107725</v>
      </c>
      <c r="H23" s="133">
        <v>6.157705230116233</v>
      </c>
      <c r="I23" s="133">
        <v>5.19457140865477</v>
      </c>
      <c r="J23" s="133">
        <v>6.997492910628648</v>
      </c>
      <c r="K23" s="133">
        <v>7.515963024455276</v>
      </c>
      <c r="L23" s="133">
        <v>6.685890160098921</v>
      </c>
      <c r="M23" s="133">
        <v>6.007587954951067</v>
      </c>
      <c r="N23" s="133">
        <v>5.8171127118062795</v>
      </c>
      <c r="O23" s="133">
        <v>4.447561060961293</v>
      </c>
      <c r="P23" s="133">
        <v>6.346357071649091</v>
      </c>
      <c r="Q23" s="133">
        <v>11.26290512981726</v>
      </c>
      <c r="R23" s="133">
        <v>6.915196082281182</v>
      </c>
      <c r="S23" s="133">
        <v>5.795607336357455</v>
      </c>
      <c r="T23" s="133">
        <v>5.714051678025502</v>
      </c>
      <c r="U23" s="133">
        <v>4.299923727321233</v>
      </c>
      <c r="V23" s="133">
        <v>3.5928507239633367</v>
      </c>
      <c r="W23" s="133">
        <v>3.5320502328947905</v>
      </c>
      <c r="X23" s="133">
        <v>6.235129920994824</v>
      </c>
      <c r="Y23" s="133">
        <v>5.3850305074494775</v>
      </c>
      <c r="Z23" s="133">
        <v>5.919788531312359</v>
      </c>
      <c r="AA23" s="133">
        <v>4.401786684575991</v>
      </c>
      <c r="AB23" s="133">
        <v>7.06142273532959</v>
      </c>
      <c r="AC23" s="133">
        <v>7.209417891392761</v>
      </c>
      <c r="AD23" s="133">
        <v>6.809829304543298</v>
      </c>
      <c r="AE23" s="133">
        <v>6.920756806102366</v>
      </c>
      <c r="AF23" s="133">
        <v>9.787974757574393</v>
      </c>
      <c r="AG23" s="133">
        <v>9.20565681165216</v>
      </c>
      <c r="AH23" s="133">
        <v>6.887393016117029</v>
      </c>
      <c r="AI23" s="133">
        <v>6.9779939205155985</v>
      </c>
      <c r="AJ23" s="133">
        <v>47.38062128134835</v>
      </c>
      <c r="AK23" s="133">
        <v>45.31234636377927</v>
      </c>
      <c r="AL23" s="133">
        <v>44.74077993533702</v>
      </c>
      <c r="AM23" s="133">
        <v>41.39759967242522</v>
      </c>
      <c r="AN23" s="133">
        <v>45.10705019449268</v>
      </c>
      <c r="AO23" s="133">
        <v>41.20430045750954</v>
      </c>
      <c r="AP23" s="133">
        <v>71.31251132230135</v>
      </c>
      <c r="AQ23" s="133">
        <v>61.316964250156026</v>
      </c>
      <c r="AR23" s="133">
        <v>18.171684196823765</v>
      </c>
      <c r="AS23" s="133">
        <v>12.958684350312792</v>
      </c>
      <c r="AT23" s="133" t="s">
        <v>4</v>
      </c>
      <c r="AU23" s="133">
        <v>3.1590674280750544</v>
      </c>
      <c r="AV23" s="133">
        <v>5.812353701568668</v>
      </c>
      <c r="AW23" s="133">
        <v>3.8280029400156224</v>
      </c>
      <c r="AX23" s="179">
        <v>3.9019006387135553</v>
      </c>
      <c r="AY23" s="133">
        <v>3.713391167198874</v>
      </c>
      <c r="AZ23" s="133">
        <v>3.017786638377818</v>
      </c>
      <c r="BA23" s="133">
        <v>2.3256487476137617</v>
      </c>
      <c r="BB23" s="133">
        <v>3.8534326433189903</v>
      </c>
      <c r="BC23" s="133">
        <v>3.701804358488541</v>
      </c>
      <c r="BD23" s="133">
        <v>16.48841632129064</v>
      </c>
      <c r="BE23" s="133">
        <v>15.386649832067324</v>
      </c>
      <c r="BF23" s="133">
        <v>9.544844699646076</v>
      </c>
      <c r="BG23" s="133">
        <v>7.807823533586965</v>
      </c>
      <c r="BH23" s="133">
        <v>9.634790044260816</v>
      </c>
      <c r="BI23" s="133">
        <v>8.807284063019578</v>
      </c>
      <c r="BJ23" s="133">
        <v>9.25028420253065</v>
      </c>
      <c r="BK23" s="133">
        <v>8.324078506384168</v>
      </c>
      <c r="BL23" s="133">
        <v>8.741495780641223</v>
      </c>
      <c r="BM23" s="133">
        <v>8.508654368741166</v>
      </c>
    </row>
    <row r="24" spans="1:65" ht="12.75" customHeight="1">
      <c r="A24" s="126" t="s">
        <v>156</v>
      </c>
      <c r="B24" s="133">
        <v>7.342498860093423</v>
      </c>
      <c r="C24" s="133">
        <v>7.093955233553802</v>
      </c>
      <c r="D24" s="133">
        <v>5.954070518697904</v>
      </c>
      <c r="E24" s="133">
        <v>4.974354403813622</v>
      </c>
      <c r="F24" s="133">
        <v>7.315376356953183</v>
      </c>
      <c r="G24" s="133">
        <v>7.055820325459891</v>
      </c>
      <c r="H24" s="133">
        <v>5.817004522234449</v>
      </c>
      <c r="I24" s="133">
        <v>5.226896523765018</v>
      </c>
      <c r="J24" s="133">
        <v>6.670024704124954</v>
      </c>
      <c r="K24" s="133">
        <v>6.225522545361157</v>
      </c>
      <c r="L24" s="133">
        <v>6.343957966687827</v>
      </c>
      <c r="M24" s="133">
        <v>5.752368804856278</v>
      </c>
      <c r="N24" s="133">
        <v>5.598763094195464</v>
      </c>
      <c r="O24" s="133">
        <v>4.439231854612772</v>
      </c>
      <c r="P24" s="133">
        <v>6.16183054058258</v>
      </c>
      <c r="Q24" s="133">
        <v>6.852369455780388</v>
      </c>
      <c r="R24" s="133">
        <v>6.690331742532751</v>
      </c>
      <c r="S24" s="133">
        <v>5.79130321269167</v>
      </c>
      <c r="T24" s="133">
        <v>5.290585012263158</v>
      </c>
      <c r="U24" s="133">
        <v>3.9878939999790908</v>
      </c>
      <c r="V24" s="133">
        <v>3.458034951736323</v>
      </c>
      <c r="W24" s="133">
        <v>3.5083587551336235</v>
      </c>
      <c r="X24" s="133">
        <v>6.142125444283063</v>
      </c>
      <c r="Y24" s="133">
        <v>5.315758260646609</v>
      </c>
      <c r="Z24" s="133">
        <v>5.471161174947186</v>
      </c>
      <c r="AA24" s="133">
        <v>4.30073177605585</v>
      </c>
      <c r="AB24" s="133">
        <v>6.609886748054874</v>
      </c>
      <c r="AC24" s="133">
        <v>6.08883699633664</v>
      </c>
      <c r="AD24" s="133">
        <v>6.495757792024852</v>
      </c>
      <c r="AE24" s="133">
        <v>5.867985436777208</v>
      </c>
      <c r="AF24" s="133">
        <v>10.047958653229106</v>
      </c>
      <c r="AG24" s="133">
        <v>8.99231671611774</v>
      </c>
      <c r="AH24" s="133">
        <v>6.572706397551419</v>
      </c>
      <c r="AI24" s="133">
        <v>5.952853568059093</v>
      </c>
      <c r="AJ24" s="133">
        <v>47.37777615832188</v>
      </c>
      <c r="AK24" s="133">
        <v>44.56571396909426</v>
      </c>
      <c r="AL24" s="133">
        <v>44.80148499896599</v>
      </c>
      <c r="AM24" s="133">
        <v>42.57156465743386</v>
      </c>
      <c r="AN24" s="133">
        <v>45.63347287741527</v>
      </c>
      <c r="AO24" s="133">
        <v>43.18692478069643</v>
      </c>
      <c r="AP24" s="133">
        <v>71.02469590500286</v>
      </c>
      <c r="AQ24" s="133">
        <v>63.50808190840279</v>
      </c>
      <c r="AR24" s="133">
        <v>18.190800707529892</v>
      </c>
      <c r="AS24" s="133">
        <v>12.919960885208214</v>
      </c>
      <c r="AT24" s="133">
        <v>4.690028052886648</v>
      </c>
      <c r="AU24" s="133">
        <v>3.1981247577175504</v>
      </c>
      <c r="AV24" s="133">
        <v>2.1904761904761902</v>
      </c>
      <c r="AW24" s="133">
        <v>3.848580605021927</v>
      </c>
      <c r="AX24" s="179">
        <v>3.700713656929871</v>
      </c>
      <c r="AY24" s="133">
        <v>3.4418667451763563</v>
      </c>
      <c r="AZ24" s="133">
        <v>3.017786638377815</v>
      </c>
      <c r="BA24" s="133">
        <v>2.497139278015684</v>
      </c>
      <c r="BB24" s="133">
        <v>3.6989044070433437</v>
      </c>
      <c r="BC24" s="133">
        <v>3.4267810479867946</v>
      </c>
      <c r="BD24" s="133">
        <v>15.971329186001096</v>
      </c>
      <c r="BE24" s="133">
        <v>14.90850412175711</v>
      </c>
      <c r="BF24" s="133">
        <v>9.069388577842364</v>
      </c>
      <c r="BG24" s="133">
        <v>8.05533875832482</v>
      </c>
      <c r="BH24" s="133">
        <v>9.505658615970903</v>
      </c>
      <c r="BI24" s="133">
        <v>8.45485550606193</v>
      </c>
      <c r="BJ24" s="133">
        <v>9.013125895950488</v>
      </c>
      <c r="BK24" s="133">
        <v>8.046840786499116</v>
      </c>
      <c r="BL24" s="133">
        <v>8.515873070106789</v>
      </c>
      <c r="BM24" s="133">
        <v>8.193061815373449</v>
      </c>
    </row>
    <row r="25" spans="1:65" ht="12.75" customHeight="1">
      <c r="A25" s="126" t="s">
        <v>157</v>
      </c>
      <c r="B25" s="133">
        <v>7.155025017535434</v>
      </c>
      <c r="C25" s="133">
        <v>6.998389893966784</v>
      </c>
      <c r="D25" s="133">
        <v>5.630228823458905</v>
      </c>
      <c r="E25" s="133">
        <v>4.733203149630052</v>
      </c>
      <c r="F25" s="133">
        <v>7.100928829879034</v>
      </c>
      <c r="G25" s="133">
        <v>6.611055703975255</v>
      </c>
      <c r="H25" s="133">
        <v>5.905552212152745</v>
      </c>
      <c r="I25" s="133">
        <v>5.279709996002099</v>
      </c>
      <c r="J25" s="133">
        <v>6.470301706422805</v>
      </c>
      <c r="K25" s="133">
        <v>5.972833346210146</v>
      </c>
      <c r="L25" s="133">
        <v>6.418851723355469</v>
      </c>
      <c r="M25" s="133">
        <v>5.909587156978545</v>
      </c>
      <c r="N25" s="133">
        <v>5.678394527514362</v>
      </c>
      <c r="O25" s="133">
        <v>4.545333053047619</v>
      </c>
      <c r="P25" s="133">
        <v>6.238420245933353</v>
      </c>
      <c r="Q25" s="133">
        <v>7.275747794540997</v>
      </c>
      <c r="R25" s="133">
        <v>6.702307186324343</v>
      </c>
      <c r="S25" s="133">
        <v>5.896648526611535</v>
      </c>
      <c r="T25" s="133">
        <v>5.458585650848014</v>
      </c>
      <c r="U25" s="133">
        <v>4.0061545968750405</v>
      </c>
      <c r="V25" s="133">
        <v>3.7392064509737204</v>
      </c>
      <c r="W25" s="133">
        <v>3.5820710360100585</v>
      </c>
      <c r="X25" s="133">
        <v>6.311879995592998</v>
      </c>
      <c r="Y25" s="133">
        <v>5.588960492081041</v>
      </c>
      <c r="Z25" s="133">
        <v>5.373148331162178</v>
      </c>
      <c r="AA25" s="133">
        <v>4.386624524050042</v>
      </c>
      <c r="AB25" s="133">
        <v>6.509614963072093</v>
      </c>
      <c r="AC25" s="133">
        <v>5.960007470815609</v>
      </c>
      <c r="AD25" s="133">
        <v>6.408236062103366</v>
      </c>
      <c r="AE25" s="133">
        <v>5.801812202826797</v>
      </c>
      <c r="AF25" s="133">
        <v>10.041525304464855</v>
      </c>
      <c r="AG25" s="133">
        <v>9.034323371864094</v>
      </c>
      <c r="AH25" s="133">
        <v>6.492552554509336</v>
      </c>
      <c r="AI25" s="133">
        <v>5.852726119828432</v>
      </c>
      <c r="AJ25" s="133">
        <v>47.096124778735415</v>
      </c>
      <c r="AK25" s="133">
        <v>44.469932978794986</v>
      </c>
      <c r="AL25" s="133">
        <v>45.50469061667414</v>
      </c>
      <c r="AM25" s="133">
        <v>43.06967094975233</v>
      </c>
      <c r="AN25" s="133">
        <v>46.773157049945375</v>
      </c>
      <c r="AO25" s="133">
        <v>44.18195628048623</v>
      </c>
      <c r="AP25" s="133">
        <v>69.3410710151108</v>
      </c>
      <c r="AQ25" s="133">
        <v>62.14734214222203</v>
      </c>
      <c r="AR25" s="133">
        <v>18.065057316086563</v>
      </c>
      <c r="AS25" s="133">
        <v>12.526504222468052</v>
      </c>
      <c r="AT25" s="133">
        <v>4.457968699224407</v>
      </c>
      <c r="AU25" s="133">
        <v>2.9588211734247034</v>
      </c>
      <c r="AV25" s="133">
        <v>5.528113399990142</v>
      </c>
      <c r="AW25" s="133">
        <v>3.2259797182824483</v>
      </c>
      <c r="AX25" s="179">
        <v>3.6630514809109753</v>
      </c>
      <c r="AY25" s="133">
        <v>3.4681793268643255</v>
      </c>
      <c r="AZ25" s="133">
        <v>2.584451618010041</v>
      </c>
      <c r="BA25" s="133">
        <v>2.1639879568626723</v>
      </c>
      <c r="BB25" s="133">
        <v>3.6600141871149092</v>
      </c>
      <c r="BC25" s="133">
        <v>3.446379377199687</v>
      </c>
      <c r="BD25" s="133">
        <v>16.685820516286157</v>
      </c>
      <c r="BE25" s="133">
        <v>15.200859418684601</v>
      </c>
      <c r="BF25" s="133">
        <v>6.736820002005057</v>
      </c>
      <c r="BG25" s="133">
        <v>7.605653618789464</v>
      </c>
      <c r="BH25" s="133">
        <v>8.814214562274023</v>
      </c>
      <c r="BI25" s="133">
        <v>8.55543997787458</v>
      </c>
      <c r="BJ25" s="133">
        <v>9.081259896592375</v>
      </c>
      <c r="BK25" s="133">
        <v>8.010519175458082</v>
      </c>
      <c r="BL25" s="133">
        <v>8.59857959808368</v>
      </c>
      <c r="BM25" s="133">
        <v>8.143415996542991</v>
      </c>
    </row>
    <row r="26" spans="1:65" ht="12.75" customHeight="1">
      <c r="A26" s="126" t="s">
        <v>158</v>
      </c>
      <c r="B26" s="133">
        <v>7.017010792077127</v>
      </c>
      <c r="C26" s="133">
        <v>7.038528106435957</v>
      </c>
      <c r="D26" s="133">
        <v>6.08913430834132</v>
      </c>
      <c r="E26" s="133">
        <v>4.887519309634989</v>
      </c>
      <c r="F26" s="133">
        <v>6.968234662259452</v>
      </c>
      <c r="G26" s="133">
        <v>6.465955379545261</v>
      </c>
      <c r="H26" s="133">
        <v>6.2175079247454565</v>
      </c>
      <c r="I26" s="133">
        <v>5.30541435144784</v>
      </c>
      <c r="J26" s="133">
        <v>6.655409877240875</v>
      </c>
      <c r="K26" s="133">
        <v>6.31246495077567</v>
      </c>
      <c r="L26" s="133">
        <v>6.4110823012936375</v>
      </c>
      <c r="M26" s="133">
        <v>5.8669646090008625</v>
      </c>
      <c r="N26" s="133">
        <v>5.704838557632958</v>
      </c>
      <c r="O26" s="133">
        <v>4.647657232984057</v>
      </c>
      <c r="P26" s="133">
        <v>6.14233031353405</v>
      </c>
      <c r="Q26" s="133">
        <v>7.602578045035729</v>
      </c>
      <c r="R26" s="133">
        <v>6.890671746706227</v>
      </c>
      <c r="S26" s="133">
        <v>6.052869480796311</v>
      </c>
      <c r="T26" s="133">
        <v>5.474779104391858</v>
      </c>
      <c r="U26" s="133">
        <v>4.1214187947397605</v>
      </c>
      <c r="V26" s="133">
        <v>4.029964945069133</v>
      </c>
      <c r="W26" s="133">
        <v>3.711639727815008</v>
      </c>
      <c r="X26" s="133">
        <v>6.189611055315377</v>
      </c>
      <c r="Y26" s="133">
        <v>5.478447894723717</v>
      </c>
      <c r="Z26" s="133">
        <v>5.639519129368781</v>
      </c>
      <c r="AA26" s="133">
        <v>4.547060311519162</v>
      </c>
      <c r="AB26" s="133">
        <v>6.640466314702012</v>
      </c>
      <c r="AC26" s="133">
        <v>6.218265262183422</v>
      </c>
      <c r="AD26" s="133">
        <v>6.499629827018225</v>
      </c>
      <c r="AE26" s="133">
        <v>6.030626075423905</v>
      </c>
      <c r="AF26" s="133">
        <v>10.216461711370401</v>
      </c>
      <c r="AG26" s="133">
        <v>9.045963599816199</v>
      </c>
      <c r="AH26" s="133">
        <v>6.5499400889928605</v>
      </c>
      <c r="AI26" s="133">
        <v>6.080736698910839</v>
      </c>
      <c r="AJ26" s="133">
        <v>47.514867668829794</v>
      </c>
      <c r="AK26" s="133">
        <v>44.57216892051396</v>
      </c>
      <c r="AL26" s="133">
        <v>44.40491131093877</v>
      </c>
      <c r="AM26" s="133">
        <v>42.31885040217407</v>
      </c>
      <c r="AN26" s="133">
        <v>46.556187793419014</v>
      </c>
      <c r="AO26" s="133">
        <v>43.710137258047254</v>
      </c>
      <c r="AP26" s="133">
        <v>68.94497065122067</v>
      </c>
      <c r="AQ26" s="133">
        <v>62.45702095511253</v>
      </c>
      <c r="AR26" s="133">
        <v>18.11957586347094</v>
      </c>
      <c r="AS26" s="133">
        <v>12.492536261195703</v>
      </c>
      <c r="AT26" s="133">
        <v>4.519824740530295</v>
      </c>
      <c r="AU26" s="133">
        <v>3.0635365373759273</v>
      </c>
      <c r="AV26" s="133">
        <v>5.729526029526028</v>
      </c>
      <c r="AW26" s="133">
        <v>3.351324708027569</v>
      </c>
      <c r="AX26" s="179">
        <v>3.7405507134346587</v>
      </c>
      <c r="AY26" s="133">
        <v>3.445583610743614</v>
      </c>
      <c r="AZ26" s="133">
        <v>1.9998486471631807</v>
      </c>
      <c r="BA26" s="133">
        <v>2.242670639238929</v>
      </c>
      <c r="BB26" s="133">
        <v>3.737768832401975</v>
      </c>
      <c r="BC26" s="133">
        <v>3.4220857798888624</v>
      </c>
      <c r="BD26" s="133">
        <v>16.645941822815722</v>
      </c>
      <c r="BE26" s="133">
        <v>14.774225139781295</v>
      </c>
      <c r="BF26" s="133">
        <v>6.888331662342706</v>
      </c>
      <c r="BG26" s="133">
        <v>7.512322572669107</v>
      </c>
      <c r="BH26" s="133">
        <v>9.519421584570594</v>
      </c>
      <c r="BI26" s="133">
        <v>8.49828542251898</v>
      </c>
      <c r="BJ26" s="133">
        <v>8.989408183418329</v>
      </c>
      <c r="BK26" s="133">
        <v>7.998197633177837</v>
      </c>
      <c r="BL26" s="133">
        <v>8.298381840372762</v>
      </c>
      <c r="BM26" s="133">
        <v>8.030767760821918</v>
      </c>
    </row>
    <row r="27" spans="1:65" ht="12.75" customHeight="1">
      <c r="A27" s="126" t="s">
        <v>159</v>
      </c>
      <c r="B27" s="133">
        <v>7.224115702194231</v>
      </c>
      <c r="C27" s="133">
        <v>6.902532651786936</v>
      </c>
      <c r="D27" s="133">
        <v>5.780558878096663</v>
      </c>
      <c r="E27" s="133">
        <v>4.730755776713503</v>
      </c>
      <c r="F27" s="133">
        <v>7.006135687624235</v>
      </c>
      <c r="G27" s="133">
        <v>6.459002925348278</v>
      </c>
      <c r="H27" s="133">
        <v>6.001763000474669</v>
      </c>
      <c r="I27" s="133">
        <v>5.329554973042034</v>
      </c>
      <c r="J27" s="133">
        <v>6.341245533745743</v>
      </c>
      <c r="K27" s="133">
        <v>6.0581681121109225</v>
      </c>
      <c r="L27" s="133">
        <v>6.562096504809337</v>
      </c>
      <c r="M27" s="133">
        <v>5.6752746198357364</v>
      </c>
      <c r="N27" s="133">
        <v>5.759483914568759</v>
      </c>
      <c r="O27" s="133">
        <v>4.542805463672098</v>
      </c>
      <c r="P27" s="133">
        <v>6.054093833998976</v>
      </c>
      <c r="Q27" s="133">
        <v>14.771510487002612</v>
      </c>
      <c r="R27" s="133">
        <v>6.985627215874788</v>
      </c>
      <c r="S27" s="133">
        <v>5.960850084589286</v>
      </c>
      <c r="T27" s="133">
        <v>5.273714861791731</v>
      </c>
      <c r="U27" s="133">
        <v>3.9656676730919314</v>
      </c>
      <c r="V27" s="133">
        <v>3.314712947589573</v>
      </c>
      <c r="W27" s="133">
        <v>3.482216812859174</v>
      </c>
      <c r="X27" s="133">
        <v>5.948575510098344</v>
      </c>
      <c r="Y27" s="133">
        <v>5.155228894656804</v>
      </c>
      <c r="Z27" s="133">
        <v>5.3996570160389</v>
      </c>
      <c r="AA27" s="133">
        <v>4.285428163073712</v>
      </c>
      <c r="AB27" s="133">
        <v>6.464745225986617</v>
      </c>
      <c r="AC27" s="133">
        <v>6.005861422464977</v>
      </c>
      <c r="AD27" s="133">
        <v>6.182858504190459</v>
      </c>
      <c r="AE27" s="133">
        <v>5.673047159873509</v>
      </c>
      <c r="AF27" s="133">
        <v>9.898363865104061</v>
      </c>
      <c r="AG27" s="133">
        <v>9.19561620124816</v>
      </c>
      <c r="AH27" s="133">
        <v>6.286488231564372</v>
      </c>
      <c r="AI27" s="133">
        <v>5.850952508576241</v>
      </c>
      <c r="AJ27" s="133">
        <v>47.37387319124776</v>
      </c>
      <c r="AK27" s="133">
        <v>43.48991125923864</v>
      </c>
      <c r="AL27" s="133">
        <v>43.65961887050705</v>
      </c>
      <c r="AM27" s="133">
        <v>42.01354210688564</v>
      </c>
      <c r="AN27" s="133">
        <v>43.87359320232157</v>
      </c>
      <c r="AO27" s="133">
        <v>41.539288512759306</v>
      </c>
      <c r="AP27" s="133">
        <v>71.31251132230135</v>
      </c>
      <c r="AQ27" s="133">
        <v>63.66076171713568</v>
      </c>
      <c r="AR27" s="133">
        <v>18.17168419682375</v>
      </c>
      <c r="AS27" s="133">
        <v>12.958684350312781</v>
      </c>
      <c r="AT27" s="133" t="s">
        <v>4</v>
      </c>
      <c r="AU27" s="133">
        <v>3.075005993662269</v>
      </c>
      <c r="AV27" s="133">
        <v>5.764389233954451</v>
      </c>
      <c r="AW27" s="133">
        <v>3.6961431479537694</v>
      </c>
      <c r="AX27" s="179">
        <v>3.8017477537133417</v>
      </c>
      <c r="AY27" s="133">
        <v>3.5259756399387614</v>
      </c>
      <c r="AZ27" s="133" t="s">
        <v>4</v>
      </c>
      <c r="BA27" s="133">
        <v>2.326298348327509</v>
      </c>
      <c r="BB27" s="133">
        <v>3.8017477537133417</v>
      </c>
      <c r="BC27" s="133">
        <v>3.5040430785250045</v>
      </c>
      <c r="BD27" s="133">
        <v>15.9260959799205</v>
      </c>
      <c r="BE27" s="133">
        <v>14.758988718109439</v>
      </c>
      <c r="BF27" s="133">
        <v>7.056073442379673</v>
      </c>
      <c r="BG27" s="133">
        <v>7.938551392133513</v>
      </c>
      <c r="BH27" s="133">
        <v>9.067157607144578</v>
      </c>
      <c r="BI27" s="133">
        <v>8.679376652330452</v>
      </c>
      <c r="BJ27" s="133">
        <v>8.865023854064003</v>
      </c>
      <c r="BK27" s="133">
        <v>8.250364527241455</v>
      </c>
      <c r="BL27" s="133">
        <v>8.52512140671097</v>
      </c>
      <c r="BM27" s="133">
        <v>8.226997618483756</v>
      </c>
    </row>
    <row r="28" spans="1:65" ht="12.75" customHeight="1">
      <c r="A28" s="126" t="s">
        <v>160</v>
      </c>
      <c r="B28" s="133">
        <v>7.209749632004976</v>
      </c>
      <c r="C28" s="133">
        <v>6.6094339214394155</v>
      </c>
      <c r="D28" s="133">
        <v>6.3090574825471</v>
      </c>
      <c r="E28" s="133">
        <v>4.880403561637615</v>
      </c>
      <c r="F28" s="133">
        <v>7.144785571291777</v>
      </c>
      <c r="G28" s="133">
        <v>6.636190770750373</v>
      </c>
      <c r="H28" s="133">
        <v>6.50269536958214</v>
      </c>
      <c r="I28" s="133">
        <v>5.40539268232616</v>
      </c>
      <c r="J28" s="133">
        <v>6.5703830459944585</v>
      </c>
      <c r="K28" s="133">
        <v>5.647155638498049</v>
      </c>
      <c r="L28" s="133">
        <v>6.438367649562818</v>
      </c>
      <c r="M28" s="133">
        <v>5.531526264669306</v>
      </c>
      <c r="N28" s="133">
        <v>5.79863090757127</v>
      </c>
      <c r="O28" s="133">
        <v>4.492165521439251</v>
      </c>
      <c r="P28" s="133">
        <v>6.183931178079893</v>
      </c>
      <c r="Q28" s="133">
        <v>5.47759129209102</v>
      </c>
      <c r="R28" s="133">
        <v>6.976656582469795</v>
      </c>
      <c r="S28" s="133">
        <v>5.812044560867769</v>
      </c>
      <c r="T28" s="133">
        <v>5.194395252468519</v>
      </c>
      <c r="U28" s="133">
        <v>3.885203176319275</v>
      </c>
      <c r="V28" s="133">
        <v>3.27253007031783</v>
      </c>
      <c r="W28" s="133">
        <v>3.5333281055253485</v>
      </c>
      <c r="X28" s="133">
        <v>6.386046313300931</v>
      </c>
      <c r="Y28" s="133">
        <v>5.304351648339296</v>
      </c>
      <c r="Z28" s="133">
        <v>5.696113392958762</v>
      </c>
      <c r="AA28" s="133">
        <v>4.3920636615849595</v>
      </c>
      <c r="AB28" s="133">
        <v>6.601336425320545</v>
      </c>
      <c r="AC28" s="133">
        <v>5.647580878082961</v>
      </c>
      <c r="AD28" s="133">
        <v>6.512727257256276</v>
      </c>
      <c r="AE28" s="133">
        <v>5.513631709488949</v>
      </c>
      <c r="AF28" s="133">
        <v>9.934615381075819</v>
      </c>
      <c r="AG28" s="133">
        <v>9.292739214169087</v>
      </c>
      <c r="AH28" s="133">
        <v>6.8640003951457915</v>
      </c>
      <c r="AI28" s="133">
        <v>5.797831626553656</v>
      </c>
      <c r="AJ28" s="133">
        <v>47.5002061698521</v>
      </c>
      <c r="AK28" s="133">
        <v>42.79234186024796</v>
      </c>
      <c r="AL28" s="133">
        <v>44.65490049405092</v>
      </c>
      <c r="AM28" s="133">
        <v>40.66095890167921</v>
      </c>
      <c r="AN28" s="133">
        <v>46.231393429089515</v>
      </c>
      <c r="AO28" s="133">
        <v>41.77573106394662</v>
      </c>
      <c r="AP28" s="133">
        <v>72.04398057850105</v>
      </c>
      <c r="AQ28" s="133">
        <v>63.2104801181895</v>
      </c>
      <c r="AR28" s="133">
        <v>18.176721968850014</v>
      </c>
      <c r="AS28" s="133">
        <v>13.095234045046439</v>
      </c>
      <c r="AT28" s="133">
        <v>4.344863515869521</v>
      </c>
      <c r="AU28" s="133">
        <v>3.2319393125549674</v>
      </c>
      <c r="AV28" s="133" t="s">
        <v>4</v>
      </c>
      <c r="AW28" s="133">
        <v>3.5885960501055045</v>
      </c>
      <c r="AX28" s="179">
        <v>3.7037878028054045</v>
      </c>
      <c r="AY28" s="133">
        <v>3.3746128000574025</v>
      </c>
      <c r="AZ28" s="133" t="s">
        <v>4</v>
      </c>
      <c r="BA28" s="133">
        <v>2.1128489708267013</v>
      </c>
      <c r="BB28" s="133">
        <v>3.7037878028054045</v>
      </c>
      <c r="BC28" s="133">
        <v>3.368141209171147</v>
      </c>
      <c r="BD28" s="133">
        <v>16.287339525092772</v>
      </c>
      <c r="BE28" s="133">
        <v>14.826654427805268</v>
      </c>
      <c r="BF28" s="133">
        <v>5.910190504989426</v>
      </c>
      <c r="BG28" s="133">
        <v>7.742307879700464</v>
      </c>
      <c r="BH28" s="133">
        <v>9.098552931060654</v>
      </c>
      <c r="BI28" s="133">
        <v>8.698299161156754</v>
      </c>
      <c r="BJ28" s="133">
        <v>9.158411126293691</v>
      </c>
      <c r="BK28" s="133">
        <v>8.362163436784662</v>
      </c>
      <c r="BL28" s="133">
        <v>8.800069518928131</v>
      </c>
      <c r="BM28" s="133">
        <v>8.204545623805496</v>
      </c>
    </row>
    <row r="29" spans="1:65" ht="12.75" customHeight="1">
      <c r="A29" s="126" t="s">
        <v>161</v>
      </c>
      <c r="B29" s="133">
        <v>7.156921691174479</v>
      </c>
      <c r="C29" s="133">
        <v>6.800124451720562</v>
      </c>
      <c r="D29" s="133">
        <v>6.217773372331771</v>
      </c>
      <c r="E29" s="133">
        <v>4.730777104128542</v>
      </c>
      <c r="F29" s="133">
        <v>7.127555152065648</v>
      </c>
      <c r="G29" s="133">
        <v>6.25337030969563</v>
      </c>
      <c r="H29" s="133">
        <v>6.084669899515655</v>
      </c>
      <c r="I29" s="133">
        <v>5.169223699514009</v>
      </c>
      <c r="J29" s="133">
        <v>6.312942914902097</v>
      </c>
      <c r="K29" s="133">
        <v>5.498811042450614</v>
      </c>
      <c r="L29" s="133">
        <v>6.407605065209134</v>
      </c>
      <c r="M29" s="133">
        <v>5.535398611175852</v>
      </c>
      <c r="N29" s="133">
        <v>5.682080813631847</v>
      </c>
      <c r="O29" s="133">
        <v>4.552666267207481</v>
      </c>
      <c r="P29" s="133">
        <v>6.094997822105805</v>
      </c>
      <c r="Q29" s="133">
        <v>8.201938776460775</v>
      </c>
      <c r="R29" s="133">
        <v>6.934826942683264</v>
      </c>
      <c r="S29" s="133">
        <v>5.750862366519178</v>
      </c>
      <c r="T29" s="133">
        <v>5.255912848946219</v>
      </c>
      <c r="U29" s="133">
        <v>3.87049700989269</v>
      </c>
      <c r="V29" s="133">
        <v>3.3467684220454457</v>
      </c>
      <c r="W29" s="133">
        <v>3.5147122872464935</v>
      </c>
      <c r="X29" s="133">
        <v>6.288633186354427</v>
      </c>
      <c r="Y29" s="133">
        <v>5.251887816445942</v>
      </c>
      <c r="Z29" s="133">
        <v>5.572982868103802</v>
      </c>
      <c r="AA29" s="133">
        <v>4.398090849824891</v>
      </c>
      <c r="AB29" s="133">
        <v>6.4205896121389285</v>
      </c>
      <c r="AC29" s="133">
        <v>5.550960650283917</v>
      </c>
      <c r="AD29" s="133">
        <v>6.303253434220046</v>
      </c>
      <c r="AE29" s="133">
        <v>5.38717328890944</v>
      </c>
      <c r="AF29" s="133">
        <v>9.9865566625874</v>
      </c>
      <c r="AG29" s="133">
        <v>9.349515560379619</v>
      </c>
      <c r="AH29" s="133">
        <v>6.472268082523241</v>
      </c>
      <c r="AI29" s="133">
        <v>5.523826685108903</v>
      </c>
      <c r="AJ29" s="133">
        <v>47.77533802028559</v>
      </c>
      <c r="AK29" s="133">
        <v>43.77667079055394</v>
      </c>
      <c r="AL29" s="133">
        <v>44.512913606071436</v>
      </c>
      <c r="AM29" s="133">
        <v>40.25367517364397</v>
      </c>
      <c r="AN29" s="133">
        <v>46.78678712071168</v>
      </c>
      <c r="AO29" s="133">
        <v>42.57655998241551</v>
      </c>
      <c r="AP29" s="133">
        <v>69.46281643579151</v>
      </c>
      <c r="AQ29" s="133">
        <v>62.272149277994416</v>
      </c>
      <c r="AR29" s="133">
        <v>18.211841015428295</v>
      </c>
      <c r="AS29" s="133">
        <v>12.650457694125144</v>
      </c>
      <c r="AT29" s="133">
        <v>4.446651317279614</v>
      </c>
      <c r="AU29" s="133">
        <v>3.2601023800632745</v>
      </c>
      <c r="AV29" s="133">
        <v>6.2</v>
      </c>
      <c r="AW29" s="133">
        <v>3.394684802878216</v>
      </c>
      <c r="AX29" s="179">
        <v>3.768257271952129</v>
      </c>
      <c r="AY29" s="133">
        <v>3.4370223638368094</v>
      </c>
      <c r="AZ29" s="133">
        <v>3.0177866383778156</v>
      </c>
      <c r="BA29" s="133">
        <v>2.2497713822553758</v>
      </c>
      <c r="BB29" s="133">
        <v>3.761701144237846</v>
      </c>
      <c r="BC29" s="133">
        <v>3.397126072850096</v>
      </c>
      <c r="BD29" s="133">
        <v>16.28558133744211</v>
      </c>
      <c r="BE29" s="133">
        <v>14.815362686501057</v>
      </c>
      <c r="BF29" s="133">
        <v>5.900352377913324</v>
      </c>
      <c r="BG29" s="133">
        <v>7.724081304566347</v>
      </c>
      <c r="BH29" s="133">
        <v>9.022854101415644</v>
      </c>
      <c r="BI29" s="133">
        <v>8.522304137725435</v>
      </c>
      <c r="BJ29" s="133">
        <v>8.689210512221969</v>
      </c>
      <c r="BK29" s="133">
        <v>7.981940400545691</v>
      </c>
      <c r="BL29" s="133">
        <v>8.55043328278998</v>
      </c>
      <c r="BM29" s="133">
        <v>8.08250080255345</v>
      </c>
    </row>
    <row r="30" spans="1:65" ht="12.75" customHeight="1">
      <c r="A30" s="126" t="s">
        <v>162</v>
      </c>
      <c r="B30" s="133">
        <v>8.008388901117797</v>
      </c>
      <c r="C30" s="133">
        <v>7.902096307097871</v>
      </c>
      <c r="D30" s="133">
        <v>6.096664968002632</v>
      </c>
      <c r="E30" s="133">
        <v>5.211737401612609</v>
      </c>
      <c r="F30" s="133">
        <v>7.977806040549133</v>
      </c>
      <c r="G30" s="133">
        <v>7.491592348317161</v>
      </c>
      <c r="H30" s="133">
        <v>6.641077669665353</v>
      </c>
      <c r="I30" s="133">
        <v>5.7346991391371684</v>
      </c>
      <c r="J30" s="133">
        <v>7.5581061289752665</v>
      </c>
      <c r="K30" s="133">
        <v>7.253359094186081</v>
      </c>
      <c r="L30" s="133">
        <v>6.957334345794682</v>
      </c>
      <c r="M30" s="133">
        <v>6.278986953188598</v>
      </c>
      <c r="N30" s="133">
        <v>5.820400718645107</v>
      </c>
      <c r="O30" s="133">
        <v>4.654208489545754</v>
      </c>
      <c r="P30" s="133">
        <v>6.662478753545867</v>
      </c>
      <c r="Q30" s="133">
        <v>11.788792215312895</v>
      </c>
      <c r="R30" s="133">
        <v>7.220822625777574</v>
      </c>
      <c r="S30" s="133">
        <v>6.260021404555102</v>
      </c>
      <c r="T30" s="133">
        <v>5.7294217478183525</v>
      </c>
      <c r="U30" s="133">
        <v>4.380873377804915</v>
      </c>
      <c r="V30" s="133">
        <v>3.27253007031783</v>
      </c>
      <c r="W30" s="133">
        <v>3.816552243887761</v>
      </c>
      <c r="X30" s="133">
        <v>6.7669071269920495</v>
      </c>
      <c r="Y30" s="133">
        <v>5.986419157951351</v>
      </c>
      <c r="Z30" s="133">
        <v>5.817861149614587</v>
      </c>
      <c r="AA30" s="133">
        <v>4.624639848805988</v>
      </c>
      <c r="AB30" s="133">
        <v>7.488611155315871</v>
      </c>
      <c r="AC30" s="133">
        <v>7.044585119494788</v>
      </c>
      <c r="AD30" s="133">
        <v>7.392518691179409</v>
      </c>
      <c r="AE30" s="133">
        <v>6.922986910491187</v>
      </c>
      <c r="AF30" s="133">
        <v>10.17546105179993</v>
      </c>
      <c r="AG30" s="133">
        <v>9.518172371736586</v>
      </c>
      <c r="AH30" s="133">
        <v>7.448191918585247</v>
      </c>
      <c r="AI30" s="133">
        <v>6.977659319616457</v>
      </c>
      <c r="AJ30" s="133">
        <v>47.4482955255237</v>
      </c>
      <c r="AK30" s="133">
        <v>46.78596486838478</v>
      </c>
      <c r="AL30" s="133">
        <v>45.249111028309486</v>
      </c>
      <c r="AM30" s="133">
        <v>42.521718232436406</v>
      </c>
      <c r="AN30" s="133">
        <v>46.41728605230763</v>
      </c>
      <c r="AO30" s="133">
        <v>44.562942311924346</v>
      </c>
      <c r="AP30" s="133">
        <v>70.62451935874475</v>
      </c>
      <c r="AQ30" s="133">
        <v>64.10764712634872</v>
      </c>
      <c r="AR30" s="133">
        <v>18.236284075535647</v>
      </c>
      <c r="AS30" s="133">
        <v>12.87928797724236</v>
      </c>
      <c r="AT30" s="133">
        <v>4.718377951474893</v>
      </c>
      <c r="AU30" s="133">
        <v>3.2672690195076974</v>
      </c>
      <c r="AV30" s="133">
        <v>3.921219441275805</v>
      </c>
      <c r="AW30" s="133">
        <v>4.1499559828556425</v>
      </c>
      <c r="AX30" s="179">
        <v>4.014224487082825</v>
      </c>
      <c r="AY30" s="133">
        <v>3.654564625221533</v>
      </c>
      <c r="AZ30" s="133">
        <v>2.927599528216274</v>
      </c>
      <c r="BA30" s="133">
        <v>2.850841249136388</v>
      </c>
      <c r="BB30" s="133">
        <v>4.013363844049292</v>
      </c>
      <c r="BC30" s="133">
        <v>3.6478079689326703</v>
      </c>
      <c r="BD30" s="133">
        <v>16.655195746327102</v>
      </c>
      <c r="BE30" s="133">
        <v>15.506075894613126</v>
      </c>
      <c r="BF30" s="133">
        <v>10.783318818031534</v>
      </c>
      <c r="BG30" s="133">
        <v>8.707641388215562</v>
      </c>
      <c r="BH30" s="133">
        <v>9.579994269818139</v>
      </c>
      <c r="BI30" s="133">
        <v>9.130174152350246</v>
      </c>
      <c r="BJ30" s="133">
        <v>9.879015425011264</v>
      </c>
      <c r="BK30" s="133">
        <v>8.50366040710225</v>
      </c>
      <c r="BL30" s="133">
        <v>8.631391927642888</v>
      </c>
      <c r="BM30" s="133">
        <v>8.714751520790198</v>
      </c>
    </row>
    <row r="31" spans="1:65" ht="12.75" customHeight="1">
      <c r="A31" s="126" t="s">
        <v>163</v>
      </c>
      <c r="B31" s="133">
        <v>7.560163129895086</v>
      </c>
      <c r="C31" s="133">
        <v>7.680518066126963</v>
      </c>
      <c r="D31" s="133">
        <v>5.811647637069385</v>
      </c>
      <c r="E31" s="133">
        <v>5.005599380785752</v>
      </c>
      <c r="F31" s="133">
        <v>7.523930562446201</v>
      </c>
      <c r="G31" s="133">
        <v>7.614199599397918</v>
      </c>
      <c r="H31" s="133">
        <v>6.553458023407691</v>
      </c>
      <c r="I31" s="133">
        <v>5.70337682730551</v>
      </c>
      <c r="J31" s="133">
        <v>7.267514531850442</v>
      </c>
      <c r="K31" s="133">
        <v>7.117974733315587</v>
      </c>
      <c r="L31" s="133">
        <v>6.982413155385494</v>
      </c>
      <c r="M31" s="133">
        <v>6.421112868551728</v>
      </c>
      <c r="N31" s="133">
        <v>5.943685073289567</v>
      </c>
      <c r="O31" s="133">
        <v>4.818785571505261</v>
      </c>
      <c r="P31" s="133">
        <v>6.6011425098855385</v>
      </c>
      <c r="Q31" s="133">
        <v>6.377220847326781</v>
      </c>
      <c r="R31" s="133">
        <v>6.920940564243824</v>
      </c>
      <c r="S31" s="133">
        <v>6.223886039039701</v>
      </c>
      <c r="T31" s="133">
        <v>5.643650837712386</v>
      </c>
      <c r="U31" s="133">
        <v>4.254886628500846</v>
      </c>
      <c r="V31" s="133">
        <v>3.952289189785825</v>
      </c>
      <c r="W31" s="133">
        <v>3.6042639249282695</v>
      </c>
      <c r="X31" s="133">
        <v>6.6202978534082275</v>
      </c>
      <c r="Y31" s="133">
        <v>5.917808935188345</v>
      </c>
      <c r="Z31" s="133">
        <v>5.872457631390651</v>
      </c>
      <c r="AA31" s="133">
        <v>4.774304978702613</v>
      </c>
      <c r="AB31" s="133">
        <v>7.185095224894364</v>
      </c>
      <c r="AC31" s="133">
        <v>6.842000396844002</v>
      </c>
      <c r="AD31" s="133">
        <v>7.003672791311433</v>
      </c>
      <c r="AE31" s="133">
        <v>6.559109081393632</v>
      </c>
      <c r="AF31" s="133">
        <v>10.215433834304788</v>
      </c>
      <c r="AG31" s="133">
        <v>8.97510780223231</v>
      </c>
      <c r="AH31" s="133">
        <v>7.022842665448567</v>
      </c>
      <c r="AI31" s="133">
        <v>6.579187034398389</v>
      </c>
      <c r="AJ31" s="133">
        <v>46.772665609559695</v>
      </c>
      <c r="AK31" s="133">
        <v>44.991100310195804</v>
      </c>
      <c r="AL31" s="133">
        <v>45.30435655856754</v>
      </c>
      <c r="AM31" s="133">
        <v>43.71309276133724</v>
      </c>
      <c r="AN31" s="133">
        <v>46.09538253367372</v>
      </c>
      <c r="AO31" s="133">
        <v>44.23332386758871</v>
      </c>
      <c r="AP31" s="133">
        <v>69.79406796016437</v>
      </c>
      <c r="AQ31" s="133">
        <v>64.76016788569306</v>
      </c>
      <c r="AR31" s="133">
        <v>18.304102105885924</v>
      </c>
      <c r="AS31" s="133">
        <v>12.775177463279901</v>
      </c>
      <c r="AT31" s="133">
        <v>4.566240261441747</v>
      </c>
      <c r="AU31" s="133">
        <v>3.1586610932154318</v>
      </c>
      <c r="AV31" s="133">
        <v>2.1666666666666665</v>
      </c>
      <c r="AW31" s="133">
        <v>3.7103031572041374</v>
      </c>
      <c r="AX31" s="179">
        <v>3.9090112748280768</v>
      </c>
      <c r="AY31" s="133">
        <v>3.5958879566905173</v>
      </c>
      <c r="AZ31" s="133" t="s">
        <v>4</v>
      </c>
      <c r="BA31" s="133">
        <v>2.124433536953096</v>
      </c>
      <c r="BB31" s="133">
        <v>3.9090112748280768</v>
      </c>
      <c r="BC31" s="133">
        <v>3.591496593040828</v>
      </c>
      <c r="BD31" s="133">
        <v>16.34776973066031</v>
      </c>
      <c r="BE31" s="133">
        <v>15.730144614343649</v>
      </c>
      <c r="BF31" s="133">
        <v>7.348260466651609</v>
      </c>
      <c r="BG31" s="133">
        <v>7.778558862652198</v>
      </c>
      <c r="BH31" s="133">
        <v>9.295286490894657</v>
      </c>
      <c r="BI31" s="133">
        <v>8.536303224375176</v>
      </c>
      <c r="BJ31" s="133">
        <v>8.830205255848902</v>
      </c>
      <c r="BK31" s="133">
        <v>7.940571065736327</v>
      </c>
      <c r="BL31" s="133">
        <v>8.493998027384038</v>
      </c>
      <c r="BM31" s="133">
        <v>7.9412221876895535</v>
      </c>
    </row>
    <row r="32" spans="1:65" ht="12.75" customHeight="1">
      <c r="A32" s="126" t="s">
        <v>164</v>
      </c>
      <c r="B32" s="133">
        <v>7.164163809422748</v>
      </c>
      <c r="C32" s="133">
        <v>7.701668278434842</v>
      </c>
      <c r="D32" s="133">
        <v>6.410483522166833</v>
      </c>
      <c r="E32" s="133">
        <v>5.004989452940168</v>
      </c>
      <c r="F32" s="133">
        <v>7.09473966727163</v>
      </c>
      <c r="G32" s="133">
        <v>7.208891974598652</v>
      </c>
      <c r="H32" s="133">
        <v>6.468426799971456</v>
      </c>
      <c r="I32" s="133">
        <v>5.484636249948013</v>
      </c>
      <c r="J32" s="133">
        <v>6.820027737458526</v>
      </c>
      <c r="K32" s="133">
        <v>6.899964994434612</v>
      </c>
      <c r="L32" s="133">
        <v>6.61778650156878</v>
      </c>
      <c r="M32" s="133">
        <v>6.038624291274987</v>
      </c>
      <c r="N32" s="133">
        <v>5.644099404824625</v>
      </c>
      <c r="O32" s="133">
        <v>4.563505386765497</v>
      </c>
      <c r="P32" s="133">
        <v>6.2386033579475875</v>
      </c>
      <c r="Q32" s="133">
        <v>10.07697565933196</v>
      </c>
      <c r="R32" s="133">
        <v>6.967319569463266</v>
      </c>
      <c r="S32" s="133">
        <v>6.1852409111443105</v>
      </c>
      <c r="T32" s="133">
        <v>5.558772657972295</v>
      </c>
      <c r="U32" s="133">
        <v>4.134780824782657</v>
      </c>
      <c r="V32" s="133">
        <v>4.249895279045218</v>
      </c>
      <c r="W32" s="133">
        <v>3.947899108326996</v>
      </c>
      <c r="X32" s="133">
        <v>6.373835722338546</v>
      </c>
      <c r="Y32" s="133">
        <v>5.839564939216563</v>
      </c>
      <c r="Z32" s="133">
        <v>5.7880948870472615</v>
      </c>
      <c r="AA32" s="133">
        <v>4.455797859799187</v>
      </c>
      <c r="AB32" s="133">
        <v>6.8101311449201205</v>
      </c>
      <c r="AC32" s="133">
        <v>6.631304331918182</v>
      </c>
      <c r="AD32" s="133">
        <v>6.6504291458442095</v>
      </c>
      <c r="AE32" s="133">
        <v>6.502096820183981</v>
      </c>
      <c r="AF32" s="133">
        <v>9.887438737878886</v>
      </c>
      <c r="AG32" s="133">
        <v>9.348497546018049</v>
      </c>
      <c r="AH32" s="133">
        <v>6.929651687155262</v>
      </c>
      <c r="AI32" s="133">
        <v>6.649018251646981</v>
      </c>
      <c r="AJ32" s="133">
        <v>47.139743388558614</v>
      </c>
      <c r="AK32" s="133">
        <v>43.6013808089119</v>
      </c>
      <c r="AL32" s="133">
        <v>44.67646261400246</v>
      </c>
      <c r="AM32" s="133">
        <v>41.37022857575245</v>
      </c>
      <c r="AN32" s="133">
        <v>45.787369004476645</v>
      </c>
      <c r="AO32" s="133">
        <v>42.008878905220236</v>
      </c>
      <c r="AP32" s="133">
        <v>72.44589022533546</v>
      </c>
      <c r="AQ32" s="133">
        <v>63.984165545272376</v>
      </c>
      <c r="AR32" s="133">
        <v>18.34311158813039</v>
      </c>
      <c r="AS32" s="133">
        <v>13.28883048504773</v>
      </c>
      <c r="AT32" s="133">
        <v>4.383217780231166</v>
      </c>
      <c r="AU32" s="133">
        <v>3.49127656806796</v>
      </c>
      <c r="AV32" s="133">
        <v>6.2</v>
      </c>
      <c r="AW32" s="133">
        <v>3.7735670945687603</v>
      </c>
      <c r="AX32" s="179">
        <v>3.668328804486282</v>
      </c>
      <c r="AY32" s="133">
        <v>3.7392639956148614</v>
      </c>
      <c r="AZ32" s="133">
        <v>3.0730181362565534</v>
      </c>
      <c r="BA32" s="133">
        <v>2.521517364761403</v>
      </c>
      <c r="BB32" s="133">
        <v>3.6674394570210316</v>
      </c>
      <c r="BC32" s="133">
        <v>3.730160320605723</v>
      </c>
      <c r="BD32" s="133">
        <v>15.972495176978704</v>
      </c>
      <c r="BE32" s="133">
        <v>15.13970033566987</v>
      </c>
      <c r="BF32" s="133">
        <v>12</v>
      </c>
      <c r="BG32" s="133">
        <v>8.130303451592892</v>
      </c>
      <c r="BH32" s="133">
        <v>9.64565401328258</v>
      </c>
      <c r="BI32" s="133">
        <v>8.69186673093571</v>
      </c>
      <c r="BJ32" s="133">
        <v>8.751228763306148</v>
      </c>
      <c r="BK32" s="133">
        <v>8.500589803987653</v>
      </c>
      <c r="BL32" s="133">
        <v>8.415198711605765</v>
      </c>
      <c r="BM32" s="133">
        <v>8.303355006019224</v>
      </c>
    </row>
    <row r="33" spans="1:65" ht="12.75" customHeight="1">
      <c r="A33" s="126" t="s">
        <v>165</v>
      </c>
      <c r="B33" s="133" t="s">
        <v>3</v>
      </c>
      <c r="C33" s="133">
        <v>7.342140986576737</v>
      </c>
      <c r="D33" s="133" t="s">
        <v>3</v>
      </c>
      <c r="E33" s="133">
        <v>0</v>
      </c>
      <c r="F33" s="133">
        <v>7.6161543100287945</v>
      </c>
      <c r="G33" s="133">
        <v>6.664527973775232</v>
      </c>
      <c r="H33" s="133" t="s">
        <v>3</v>
      </c>
      <c r="I33" s="133">
        <v>5.020973826099056</v>
      </c>
      <c r="J33" s="133">
        <v>6.4433080907180385</v>
      </c>
      <c r="K33" s="133">
        <v>5.863137512609902</v>
      </c>
      <c r="L33" s="133" t="s">
        <v>3</v>
      </c>
      <c r="M33" s="133">
        <v>5.70862030527198</v>
      </c>
      <c r="N33" s="133" t="s">
        <v>3</v>
      </c>
      <c r="O33" s="133">
        <v>4.413926434941514</v>
      </c>
      <c r="P33" s="133">
        <v>5.924048018338374</v>
      </c>
      <c r="Q33" s="133">
        <v>53.08341558708929</v>
      </c>
      <c r="R33" s="133" t="s">
        <v>3</v>
      </c>
      <c r="S33" s="133">
        <v>5.729689874426771</v>
      </c>
      <c r="T33" s="133" t="s">
        <v>3</v>
      </c>
      <c r="U33" s="133">
        <v>4.00558343192792</v>
      </c>
      <c r="V33" s="133" t="s">
        <v>4</v>
      </c>
      <c r="W33" s="133">
        <v>3.8749380530150526</v>
      </c>
      <c r="X33" s="133">
        <v>5.948194787437801</v>
      </c>
      <c r="Y33" s="133">
        <v>5.411041575858048</v>
      </c>
      <c r="Z33" s="133">
        <v>4.959760750591198</v>
      </c>
      <c r="AA33" s="133">
        <v>4.310846050155023</v>
      </c>
      <c r="AB33" s="133">
        <v>6.372171586545124</v>
      </c>
      <c r="AC33" s="133">
        <v>5.7723674578067605</v>
      </c>
      <c r="AD33" s="133">
        <v>6.115249172998652</v>
      </c>
      <c r="AE33" s="133">
        <v>5.559429576708741</v>
      </c>
      <c r="AF33" s="133" t="s">
        <v>3</v>
      </c>
      <c r="AG33" s="133">
        <v>8.95427671585718</v>
      </c>
      <c r="AH33" s="133">
        <v>6.305889303282116</v>
      </c>
      <c r="AI33" s="133">
        <v>5.6934218177873825</v>
      </c>
      <c r="AJ33" s="133" t="s">
        <v>4</v>
      </c>
      <c r="AK33" s="133">
        <v>0</v>
      </c>
      <c r="AL33" s="133" t="s">
        <v>3</v>
      </c>
      <c r="AM33" s="133">
        <v>40.13598752497391</v>
      </c>
      <c r="AN33" s="133">
        <v>48.613147730358136</v>
      </c>
      <c r="AO33" s="133">
        <v>39.756963225751</v>
      </c>
      <c r="AP33" s="133" t="s">
        <v>4</v>
      </c>
      <c r="AQ33" s="133">
        <v>0</v>
      </c>
      <c r="AR33" s="133" t="s">
        <v>4</v>
      </c>
      <c r="AS33" s="133" t="s">
        <v>4</v>
      </c>
      <c r="AT33" s="133" t="s">
        <v>4</v>
      </c>
      <c r="AU33" s="133">
        <v>0</v>
      </c>
      <c r="AV33" s="133" t="s">
        <v>4</v>
      </c>
      <c r="AW33" s="133">
        <v>4</v>
      </c>
      <c r="AX33" s="179" t="s">
        <v>4</v>
      </c>
      <c r="AY33" s="133">
        <v>3.533007509577822</v>
      </c>
      <c r="AZ33" s="133" t="s">
        <v>4</v>
      </c>
      <c r="BA33" s="133">
        <v>0</v>
      </c>
      <c r="BB33" s="133" t="s">
        <v>4</v>
      </c>
      <c r="BC33" s="133">
        <v>3.533007509577822</v>
      </c>
      <c r="BD33" s="133" t="s">
        <v>3</v>
      </c>
      <c r="BE33" s="133">
        <v>14.898679119395663</v>
      </c>
      <c r="BF33" s="133" t="s">
        <v>4</v>
      </c>
      <c r="BG33" s="133">
        <v>0</v>
      </c>
      <c r="BH33" s="133" t="s">
        <v>3</v>
      </c>
      <c r="BI33" s="133">
        <v>9.203213276087656</v>
      </c>
      <c r="BJ33" s="133" t="s">
        <v>3</v>
      </c>
      <c r="BK33" s="133">
        <v>8.107400621206242</v>
      </c>
      <c r="BL33" s="133" t="s">
        <v>3</v>
      </c>
      <c r="BM33" s="133">
        <v>8.400172071776469</v>
      </c>
    </row>
    <row r="34" spans="1:65" ht="12.75" customHeight="1">
      <c r="A34" s="126" t="s">
        <v>166</v>
      </c>
      <c r="B34" s="133" t="s">
        <v>3</v>
      </c>
      <c r="C34" s="133">
        <v>8.025410281227284</v>
      </c>
      <c r="D34" s="133" t="s">
        <v>3</v>
      </c>
      <c r="E34" s="133">
        <v>5.343087063047905</v>
      </c>
      <c r="F34" s="133">
        <v>7.892182554478644</v>
      </c>
      <c r="G34" s="133">
        <v>7.94649038415028</v>
      </c>
      <c r="H34" s="133" t="s">
        <v>4</v>
      </c>
      <c r="I34" s="133">
        <v>6.18061856253803</v>
      </c>
      <c r="J34" s="133">
        <v>7.892182554478644</v>
      </c>
      <c r="K34" s="133">
        <v>8.007942104442517</v>
      </c>
      <c r="L34" s="133" t="s">
        <v>3</v>
      </c>
      <c r="M34" s="133">
        <v>7.523832375151676</v>
      </c>
      <c r="N34" s="133" t="s">
        <v>3</v>
      </c>
      <c r="O34" s="133">
        <v>4.228601659477944</v>
      </c>
      <c r="P34" s="133">
        <v>6.77289199785737</v>
      </c>
      <c r="Q34" s="133">
        <v>7.263069994126914</v>
      </c>
      <c r="R34" s="133" t="s">
        <v>3</v>
      </c>
      <c r="S34" s="133">
        <v>6.037097836623007</v>
      </c>
      <c r="T34" s="133" t="s">
        <v>3</v>
      </c>
      <c r="U34" s="133">
        <v>4.419943630313415</v>
      </c>
      <c r="V34" s="133" t="s">
        <v>3</v>
      </c>
      <c r="W34" s="133">
        <v>5.076793219754782</v>
      </c>
      <c r="X34" s="133">
        <v>6.378083248335303</v>
      </c>
      <c r="Y34" s="133">
        <v>6.19894310639218</v>
      </c>
      <c r="Z34" s="133">
        <v>6.289305132546151</v>
      </c>
      <c r="AA34" s="133">
        <v>4.3550497223392695</v>
      </c>
      <c r="AB34" s="133">
        <v>7.797880284915246</v>
      </c>
      <c r="AC34" s="133">
        <v>7.935164705110952</v>
      </c>
      <c r="AD34" s="133">
        <v>7.5771210005280505</v>
      </c>
      <c r="AE34" s="133">
        <v>7.605882752918795</v>
      </c>
      <c r="AF34" s="133">
        <v>10.759937638593037</v>
      </c>
      <c r="AG34" s="133">
        <v>8.970129739306703</v>
      </c>
      <c r="AH34" s="133">
        <v>7.582775850671379</v>
      </c>
      <c r="AI34" s="133">
        <v>7.6202043443281395</v>
      </c>
      <c r="AJ34" s="133" t="s">
        <v>4</v>
      </c>
      <c r="AK34" s="133">
        <v>50.272179580557896</v>
      </c>
      <c r="AL34" s="133">
        <v>41.86778812224327</v>
      </c>
      <c r="AM34" s="133">
        <v>39.68540740514809</v>
      </c>
      <c r="AN34" s="133">
        <v>41.86778812224327</v>
      </c>
      <c r="AO34" s="133">
        <v>39.87157440457506</v>
      </c>
      <c r="AP34" s="133">
        <v>73.20157891689504</v>
      </c>
      <c r="AQ34" s="133">
        <v>0</v>
      </c>
      <c r="AR34" s="133">
        <v>18.343792766823114</v>
      </c>
      <c r="AS34" s="133">
        <v>13.427945938557707</v>
      </c>
      <c r="AT34" s="133" t="s">
        <v>4</v>
      </c>
      <c r="AU34" s="133">
        <v>0</v>
      </c>
      <c r="AV34" s="133" t="s">
        <v>4</v>
      </c>
      <c r="AW34" s="133">
        <v>3.33294170323597</v>
      </c>
      <c r="AX34" s="179" t="s">
        <v>3</v>
      </c>
      <c r="AY34" s="133">
        <v>4.07695413165113</v>
      </c>
      <c r="AZ34" s="133" t="s">
        <v>3</v>
      </c>
      <c r="BA34" s="133">
        <v>2.402206844163054</v>
      </c>
      <c r="BB34" s="133">
        <v>4.4029333665340875</v>
      </c>
      <c r="BC34" s="133">
        <v>3.7198890413464847</v>
      </c>
      <c r="BD34" s="133">
        <v>16.418553950357758</v>
      </c>
      <c r="BE34" s="133">
        <v>15.506616640855203</v>
      </c>
      <c r="BF34" s="133">
        <v>6.2727272727272725</v>
      </c>
      <c r="BG34" s="133">
        <v>7.588639198418935</v>
      </c>
      <c r="BH34" s="133">
        <v>9.251519523540978</v>
      </c>
      <c r="BI34" s="133">
        <v>8.780776294925877</v>
      </c>
      <c r="BJ34" s="133">
        <v>9.731712268220578</v>
      </c>
      <c r="BK34" s="133">
        <v>9.061642871676517</v>
      </c>
      <c r="BL34" s="133">
        <v>9.191297303490527</v>
      </c>
      <c r="BM34" s="133">
        <v>9.639188982054106</v>
      </c>
    </row>
    <row r="35" spans="1:65" ht="12.75" customHeight="1">
      <c r="A35" s="126" t="s">
        <v>167</v>
      </c>
      <c r="B35" s="133" t="s">
        <v>3</v>
      </c>
      <c r="C35" s="133">
        <v>6.78585617950637</v>
      </c>
      <c r="D35" s="133" t="s">
        <v>3</v>
      </c>
      <c r="E35" s="133">
        <v>0</v>
      </c>
      <c r="F35" s="133" t="s">
        <v>3</v>
      </c>
      <c r="G35" s="133">
        <v>6.922361299813536</v>
      </c>
      <c r="H35" s="133" t="s">
        <v>3</v>
      </c>
      <c r="I35" s="133">
        <v>5.37145626021921</v>
      </c>
      <c r="J35" s="133">
        <v>7.364238584530935</v>
      </c>
      <c r="K35" s="133">
        <v>6.4072452286872785</v>
      </c>
      <c r="L35" s="133" t="s">
        <v>3</v>
      </c>
      <c r="M35" s="133">
        <v>5.623856432487321</v>
      </c>
      <c r="N35" s="133" t="s">
        <v>3</v>
      </c>
      <c r="O35" s="133">
        <v>4.3007544202495955</v>
      </c>
      <c r="P35" s="133" t="s">
        <v>3</v>
      </c>
      <c r="Q35" s="133">
        <v>10.149972842180556</v>
      </c>
      <c r="R35" s="133" t="s">
        <v>3</v>
      </c>
      <c r="S35" s="133">
        <v>5.831935506439474</v>
      </c>
      <c r="T35" s="133" t="s">
        <v>3</v>
      </c>
      <c r="U35" s="133">
        <v>3.9455150827716934</v>
      </c>
      <c r="V35" s="133" t="s">
        <v>4</v>
      </c>
      <c r="W35" s="133">
        <v>0</v>
      </c>
      <c r="X35" s="133">
        <v>6.371414941390095</v>
      </c>
      <c r="Y35" s="133">
        <v>5.310444844955247</v>
      </c>
      <c r="Z35" s="133">
        <v>5.721492789855276</v>
      </c>
      <c r="AA35" s="133">
        <v>4.169087598621592</v>
      </c>
      <c r="AB35" s="133">
        <v>7.108371504150524</v>
      </c>
      <c r="AC35" s="133">
        <v>6.026028889647778</v>
      </c>
      <c r="AD35" s="133">
        <v>6.811593128154861</v>
      </c>
      <c r="AE35" s="133">
        <v>5.711400796798725</v>
      </c>
      <c r="AF35" s="133" t="s">
        <v>3</v>
      </c>
      <c r="AG35" s="133">
        <v>9.255841962961851</v>
      </c>
      <c r="AH35" s="133">
        <v>7.003468164623084</v>
      </c>
      <c r="AI35" s="133">
        <v>5.837110707007914</v>
      </c>
      <c r="AJ35" s="133" t="s">
        <v>3</v>
      </c>
      <c r="AK35" s="133">
        <v>0</v>
      </c>
      <c r="AL35" s="133" t="s">
        <v>3</v>
      </c>
      <c r="AM35" s="133">
        <v>39.22462350023704</v>
      </c>
      <c r="AN35" s="133" t="s">
        <v>3</v>
      </c>
      <c r="AO35" s="133">
        <v>35.763039816361534</v>
      </c>
      <c r="AP35" s="133" t="s">
        <v>3</v>
      </c>
      <c r="AQ35" s="133">
        <v>0</v>
      </c>
      <c r="AR35" s="133" t="s">
        <v>3</v>
      </c>
      <c r="AS35" s="133" t="s">
        <v>3</v>
      </c>
      <c r="AT35" s="133" t="s">
        <v>4</v>
      </c>
      <c r="AU35" s="133">
        <v>0</v>
      </c>
      <c r="AV35" s="133" t="s">
        <v>3</v>
      </c>
      <c r="AW35" s="133">
        <v>0</v>
      </c>
      <c r="AX35" s="179" t="s">
        <v>3</v>
      </c>
      <c r="AY35" s="133">
        <v>3.3748039658399605</v>
      </c>
      <c r="AZ35" s="133" t="s">
        <v>4</v>
      </c>
      <c r="BA35" s="133">
        <v>2.2334432534039346</v>
      </c>
      <c r="BB35" s="133" t="s">
        <v>3</v>
      </c>
      <c r="BC35" s="133">
        <v>3.3516197472725437</v>
      </c>
      <c r="BD35" s="133" t="s">
        <v>3</v>
      </c>
      <c r="BE35" s="133">
        <v>12.952812496087454</v>
      </c>
      <c r="BF35" s="133" t="s">
        <v>3</v>
      </c>
      <c r="BG35" s="133">
        <v>0</v>
      </c>
      <c r="BH35" s="133" t="s">
        <v>3</v>
      </c>
      <c r="BI35" s="133">
        <v>8.556789916335633</v>
      </c>
      <c r="BJ35" s="133" t="s">
        <v>3</v>
      </c>
      <c r="BK35" s="133">
        <v>7.902904424808551</v>
      </c>
      <c r="BL35" s="133" t="s">
        <v>3</v>
      </c>
      <c r="BM35" s="133">
        <v>7.8614616464943925</v>
      </c>
    </row>
    <row r="36" spans="1:65" ht="12.75" customHeight="1">
      <c r="A36" s="126" t="s">
        <v>168</v>
      </c>
      <c r="B36" s="133">
        <v>8.073191932531666</v>
      </c>
      <c r="C36" s="133">
        <v>7.8507256291202525</v>
      </c>
      <c r="D36" s="133">
        <v>6.920801984576464</v>
      </c>
      <c r="E36" s="133">
        <v>5.056397606117381</v>
      </c>
      <c r="F36" s="133">
        <v>8.02585236268148</v>
      </c>
      <c r="G36" s="133">
        <v>7.758463825867612</v>
      </c>
      <c r="H36" s="133">
        <v>6.887709652751681</v>
      </c>
      <c r="I36" s="133">
        <v>5.586499518276462</v>
      </c>
      <c r="J36" s="133">
        <v>7.852752823038458</v>
      </c>
      <c r="K36" s="133">
        <v>7.624956291870733</v>
      </c>
      <c r="L36" s="133">
        <v>6.5366217913046425</v>
      </c>
      <c r="M36" s="133">
        <v>6.463441134793099</v>
      </c>
      <c r="N36" s="133">
        <v>5.7677840595842484</v>
      </c>
      <c r="O36" s="133">
        <v>4.650543772572194</v>
      </c>
      <c r="P36" s="133">
        <v>6.261437914541288</v>
      </c>
      <c r="Q36" s="133">
        <v>6.366441695259415</v>
      </c>
      <c r="R36" s="133">
        <v>7.034732622775406</v>
      </c>
      <c r="S36" s="133">
        <v>6.219746669231259</v>
      </c>
      <c r="T36" s="133">
        <v>6.029508595664164</v>
      </c>
      <c r="U36" s="133">
        <v>4.678151206267248</v>
      </c>
      <c r="V36" s="133" t="s">
        <v>4</v>
      </c>
      <c r="W36" s="133">
        <v>3.06506765986597</v>
      </c>
      <c r="X36" s="133">
        <v>6.3023970893652255</v>
      </c>
      <c r="Y36" s="133">
        <v>6.146103790669365</v>
      </c>
      <c r="Z36" s="133">
        <v>5.915712281147339</v>
      </c>
      <c r="AA36" s="133">
        <v>4.6593332591706815</v>
      </c>
      <c r="AB36" s="133">
        <v>7.383523660290878</v>
      </c>
      <c r="AC36" s="133">
        <v>7.096953282287674</v>
      </c>
      <c r="AD36" s="133">
        <v>7.075679775676538</v>
      </c>
      <c r="AE36" s="133">
        <v>6.887275236494273</v>
      </c>
      <c r="AF36" s="133">
        <v>10.408319270719074</v>
      </c>
      <c r="AG36" s="133">
        <v>9.461601812619056</v>
      </c>
      <c r="AH36" s="133">
        <v>7.835309920416717</v>
      </c>
      <c r="AI36" s="133">
        <v>7.2827510288513535</v>
      </c>
      <c r="AJ36" s="133" t="s">
        <v>4</v>
      </c>
      <c r="AK36" s="133">
        <v>37.66762148402383</v>
      </c>
      <c r="AL36" s="133">
        <v>44.247619478026515</v>
      </c>
      <c r="AM36" s="133">
        <v>40.131958646681596</v>
      </c>
      <c r="AN36" s="133">
        <v>44.247619478026515</v>
      </c>
      <c r="AO36" s="133">
        <v>39.52142522249927</v>
      </c>
      <c r="AP36" s="133">
        <v>71.18527227851546</v>
      </c>
      <c r="AQ36" s="133">
        <v>63.57606182343396</v>
      </c>
      <c r="AR36" s="133">
        <v>18.6092247129579</v>
      </c>
      <c r="AS36" s="133">
        <v>13.247027280839868</v>
      </c>
      <c r="AT36" s="133" t="s">
        <v>4</v>
      </c>
      <c r="AU36" s="133">
        <v>0</v>
      </c>
      <c r="AV36" s="133" t="s">
        <v>4</v>
      </c>
      <c r="AW36" s="133">
        <v>3.6540166204986066</v>
      </c>
      <c r="AX36" s="179">
        <v>4.168963704722414</v>
      </c>
      <c r="AY36" s="133">
        <v>3.9617790833731803</v>
      </c>
      <c r="AZ36" s="133" t="s">
        <v>4</v>
      </c>
      <c r="BA36" s="133">
        <v>0</v>
      </c>
      <c r="BB36" s="133">
        <v>4.168963704722414</v>
      </c>
      <c r="BC36" s="133">
        <v>3.9617790833731803</v>
      </c>
      <c r="BD36" s="133">
        <v>16.144769669209047</v>
      </c>
      <c r="BE36" s="133">
        <v>15.049408002524837</v>
      </c>
      <c r="BF36" s="133">
        <v>6.7293535222488865</v>
      </c>
      <c r="BG36" s="133">
        <v>7.475739334681414</v>
      </c>
      <c r="BH36" s="133">
        <v>9.297896152932033</v>
      </c>
      <c r="BI36" s="133">
        <v>8.428504358803158</v>
      </c>
      <c r="BJ36" s="133">
        <v>8.04384077208705</v>
      </c>
      <c r="BK36" s="133">
        <v>8.010969706887252</v>
      </c>
      <c r="BL36" s="133">
        <v>7.915177266777819</v>
      </c>
      <c r="BM36" s="133">
        <v>8.360322431683453</v>
      </c>
    </row>
    <row r="37" spans="1:65" ht="12.75" customHeight="1">
      <c r="A37" s="126" t="s">
        <v>169</v>
      </c>
      <c r="B37" s="133" t="s">
        <v>3</v>
      </c>
      <c r="C37" s="133">
        <v>8.035535077966454</v>
      </c>
      <c r="D37" s="133" t="s">
        <v>4</v>
      </c>
      <c r="E37" s="133">
        <v>0</v>
      </c>
      <c r="F37" s="133">
        <v>8.351764966164493</v>
      </c>
      <c r="G37" s="133">
        <v>7.2937113544526895</v>
      </c>
      <c r="H37" s="133" t="s">
        <v>4</v>
      </c>
      <c r="I37" s="133">
        <v>0</v>
      </c>
      <c r="J37" s="133">
        <v>8.351764966164493</v>
      </c>
      <c r="K37" s="133">
        <v>8.035535077966454</v>
      </c>
      <c r="L37" s="133" t="s">
        <v>3</v>
      </c>
      <c r="M37" s="133">
        <v>7.330644842899024</v>
      </c>
      <c r="N37" s="133" t="s">
        <v>3</v>
      </c>
      <c r="O37" s="133">
        <v>4.341039808768209</v>
      </c>
      <c r="P37" s="133">
        <v>7.44544637717601</v>
      </c>
      <c r="Q37" s="133">
        <v>15.212613665909686</v>
      </c>
      <c r="R37" s="133" t="s">
        <v>4</v>
      </c>
      <c r="S37" s="133">
        <v>0</v>
      </c>
      <c r="T37" s="133" t="s">
        <v>4</v>
      </c>
      <c r="U37" s="133">
        <v>5.246390604952604</v>
      </c>
      <c r="V37" s="133" t="s">
        <v>4</v>
      </c>
      <c r="W37" s="133">
        <v>0</v>
      </c>
      <c r="X37" s="133">
        <v>7.44544637717601</v>
      </c>
      <c r="Y37" s="133">
        <v>7.2533740545886545</v>
      </c>
      <c r="Z37" s="133">
        <v>6.19697769083044</v>
      </c>
      <c r="AA37" s="133">
        <v>4.836463083827246</v>
      </c>
      <c r="AB37" s="133">
        <v>8.169812075832569</v>
      </c>
      <c r="AC37" s="133">
        <v>7.913414912246857</v>
      </c>
      <c r="AD37" s="133">
        <v>8.140649718454526</v>
      </c>
      <c r="AE37" s="133">
        <v>7.89646597710952</v>
      </c>
      <c r="AF37" s="133" t="s">
        <v>194</v>
      </c>
      <c r="AG37" s="133">
        <v>6</v>
      </c>
      <c r="AH37" s="133">
        <v>8.140649718454526</v>
      </c>
      <c r="AI37" s="133">
        <v>7.893711566481338</v>
      </c>
      <c r="AJ37" s="133" t="s">
        <v>4</v>
      </c>
      <c r="AK37" s="133">
        <v>0</v>
      </c>
      <c r="AL37" s="133" t="s">
        <v>4</v>
      </c>
      <c r="AM37" s="133">
        <v>0</v>
      </c>
      <c r="AN37" s="133" t="s">
        <v>4</v>
      </c>
      <c r="AO37" s="133">
        <v>0</v>
      </c>
      <c r="AP37" s="133" t="s">
        <v>4</v>
      </c>
      <c r="AQ37" s="133">
        <v>0</v>
      </c>
      <c r="AR37" s="133" t="s">
        <v>4</v>
      </c>
      <c r="AS37" s="133" t="s">
        <v>4</v>
      </c>
      <c r="AT37" s="133" t="s">
        <v>4</v>
      </c>
      <c r="AU37" s="133">
        <v>0</v>
      </c>
      <c r="AV37" s="133" t="s">
        <v>4</v>
      </c>
      <c r="AW37" s="133">
        <v>0</v>
      </c>
      <c r="AX37" s="179" t="s">
        <v>3</v>
      </c>
      <c r="AY37" s="133">
        <v>4.051544937972058</v>
      </c>
      <c r="AZ37" s="133" t="s">
        <v>4</v>
      </c>
      <c r="BA37" s="133">
        <v>0</v>
      </c>
      <c r="BB37" s="133">
        <v>4.173853779692254</v>
      </c>
      <c r="BC37" s="133">
        <v>4.051544937972058</v>
      </c>
      <c r="BD37" s="133" t="s">
        <v>3</v>
      </c>
      <c r="BE37" s="133">
        <v>13.2444502142803</v>
      </c>
      <c r="BF37" s="133" t="s">
        <v>4</v>
      </c>
      <c r="BG37" s="133">
        <v>0</v>
      </c>
      <c r="BH37" s="133" t="s">
        <v>3</v>
      </c>
      <c r="BI37" s="133">
        <v>8.914199295723591</v>
      </c>
      <c r="BJ37" s="133" t="s">
        <v>3</v>
      </c>
      <c r="BK37" s="133">
        <v>8.449229106653412</v>
      </c>
      <c r="BL37" s="133" t="s">
        <v>3</v>
      </c>
      <c r="BM37" s="133">
        <v>8.872601382552425</v>
      </c>
    </row>
    <row r="38" spans="1:65" ht="12.75" customHeight="1">
      <c r="A38" s="126" t="s">
        <v>170</v>
      </c>
      <c r="B38" s="133">
        <v>7.577440151346882</v>
      </c>
      <c r="C38" s="133">
        <v>6.811420016475156</v>
      </c>
      <c r="D38" s="133">
        <v>5.79046490599665</v>
      </c>
      <c r="E38" s="133">
        <v>4.950539139228605</v>
      </c>
      <c r="F38" s="133">
        <v>7.539375244117257</v>
      </c>
      <c r="G38" s="133">
        <v>6.728328256029256</v>
      </c>
      <c r="H38" s="133">
        <v>6.521734624928234</v>
      </c>
      <c r="I38" s="133">
        <v>5.31649809163511</v>
      </c>
      <c r="J38" s="133">
        <v>7.048634763996914</v>
      </c>
      <c r="K38" s="133">
        <v>6.143750909178407</v>
      </c>
      <c r="L38" s="133">
        <v>6.415265384387359</v>
      </c>
      <c r="M38" s="133">
        <v>5.658162769968037</v>
      </c>
      <c r="N38" s="133">
        <v>5.82944463908351</v>
      </c>
      <c r="O38" s="133">
        <v>4.272030838535024</v>
      </c>
      <c r="P38" s="133">
        <v>6.193716391788784</v>
      </c>
      <c r="Q38" s="133">
        <v>5.401566844564592</v>
      </c>
      <c r="R38" s="133">
        <v>7.270858042079986</v>
      </c>
      <c r="S38" s="133">
        <v>5.951365947536951</v>
      </c>
      <c r="T38" s="133">
        <v>4.957147620440615</v>
      </c>
      <c r="U38" s="133">
        <v>3.8965522061404116</v>
      </c>
      <c r="V38" s="133">
        <v>5.794611378020855</v>
      </c>
      <c r="W38" s="133">
        <v>3.9956195911867844</v>
      </c>
      <c r="X38" s="133">
        <v>6.606375828325159</v>
      </c>
      <c r="Y38" s="133">
        <v>5.528802984163023</v>
      </c>
      <c r="Z38" s="133">
        <v>5.726797638656548</v>
      </c>
      <c r="AA38" s="133">
        <v>4.2299658056593215</v>
      </c>
      <c r="AB38" s="133">
        <v>6.951303651247379</v>
      </c>
      <c r="AC38" s="133">
        <v>5.910156121379581</v>
      </c>
      <c r="AD38" s="133">
        <v>6.741204747315261</v>
      </c>
      <c r="AE38" s="133">
        <v>5.6940547083853685</v>
      </c>
      <c r="AF38" s="133">
        <v>10.113336057663084</v>
      </c>
      <c r="AG38" s="133">
        <v>9.216519005708566</v>
      </c>
      <c r="AH38" s="133">
        <v>7.312842550324731</v>
      </c>
      <c r="AI38" s="133">
        <v>6.3142236855806555</v>
      </c>
      <c r="AJ38" s="133">
        <v>46.395550740922104</v>
      </c>
      <c r="AK38" s="133">
        <v>44.189312246666915</v>
      </c>
      <c r="AL38" s="133">
        <v>49.17838246574422</v>
      </c>
      <c r="AM38" s="133">
        <v>41.575749624515524</v>
      </c>
      <c r="AN38" s="133">
        <v>49.09278095222339</v>
      </c>
      <c r="AO38" s="133">
        <v>41.382656620569236</v>
      </c>
      <c r="AP38" s="133">
        <v>75.75909223159724</v>
      </c>
      <c r="AQ38" s="133">
        <v>61.087243555783274</v>
      </c>
      <c r="AR38" s="133">
        <v>18.303639561628984</v>
      </c>
      <c r="AS38" s="133">
        <v>13.866671177233622</v>
      </c>
      <c r="AT38" s="133" t="s">
        <v>4</v>
      </c>
      <c r="AU38" s="133">
        <v>2.792779304305566</v>
      </c>
      <c r="AV38" s="133">
        <v>3.614271993853245</v>
      </c>
      <c r="AW38" s="133">
        <v>3.6489858976107334</v>
      </c>
      <c r="AX38" s="179">
        <v>3.743415887438774</v>
      </c>
      <c r="AY38" s="133">
        <v>3.371470140757598</v>
      </c>
      <c r="AZ38" s="133" t="s">
        <v>4</v>
      </c>
      <c r="BA38" s="133">
        <v>2.3364775405163023</v>
      </c>
      <c r="BB38" s="133">
        <v>3.743415887438774</v>
      </c>
      <c r="BC38" s="133">
        <v>3.3571038529266204</v>
      </c>
      <c r="BD38" s="133">
        <v>16.27864667778434</v>
      </c>
      <c r="BE38" s="133">
        <v>14.934094530156743</v>
      </c>
      <c r="BF38" s="133">
        <v>5.753246753246753</v>
      </c>
      <c r="BG38" s="133">
        <v>8.333910588151918</v>
      </c>
      <c r="BH38" s="133">
        <v>9.046530144071395</v>
      </c>
      <c r="BI38" s="133">
        <v>8.771969583174869</v>
      </c>
      <c r="BJ38" s="133">
        <v>8.922010346687017</v>
      </c>
      <c r="BK38" s="133">
        <v>8.133340420551452</v>
      </c>
      <c r="BL38" s="133">
        <v>8.729402532849534</v>
      </c>
      <c r="BM38" s="133">
        <v>8.34483119173235</v>
      </c>
    </row>
    <row r="39" spans="1:65" ht="12.75" customHeight="1">
      <c r="A39" s="126" t="s">
        <v>171</v>
      </c>
      <c r="B39" s="133">
        <v>8.357545654246465</v>
      </c>
      <c r="C39" s="133">
        <v>8.17543795107224</v>
      </c>
      <c r="D39" s="133">
        <v>5.960261662054797</v>
      </c>
      <c r="E39" s="133">
        <v>5.3685797178863375</v>
      </c>
      <c r="F39" s="133">
        <v>8.308540560631442</v>
      </c>
      <c r="G39" s="133">
        <v>8.237281114602347</v>
      </c>
      <c r="H39" s="133">
        <v>6.5290810352111475</v>
      </c>
      <c r="I39" s="133">
        <v>5.159951279239159</v>
      </c>
      <c r="J39" s="133">
        <v>8.22741238362914</v>
      </c>
      <c r="K39" s="133">
        <v>8.081829500837692</v>
      </c>
      <c r="L39" s="133">
        <v>7.423565568344006</v>
      </c>
      <c r="M39" s="133">
        <v>6.80522535055637</v>
      </c>
      <c r="N39" s="133">
        <v>6.014378226873697</v>
      </c>
      <c r="O39" s="133">
        <v>4.432582144706609</v>
      </c>
      <c r="P39" s="133">
        <v>6.616914277942209</v>
      </c>
      <c r="Q39" s="133">
        <v>7.332877924609744</v>
      </c>
      <c r="R39" s="133">
        <v>7.0409833083500075</v>
      </c>
      <c r="S39" s="133">
        <v>5.882513214204126</v>
      </c>
      <c r="T39" s="133">
        <v>5.2711170838378845</v>
      </c>
      <c r="U39" s="133">
        <v>4.3435198065497245</v>
      </c>
      <c r="V39" s="133">
        <v>5.467305963556597</v>
      </c>
      <c r="W39" s="133">
        <v>4.189403884992836</v>
      </c>
      <c r="X39" s="133">
        <v>6.410296338947724</v>
      </c>
      <c r="Y39" s="133">
        <v>5.641151551768187</v>
      </c>
      <c r="Z39" s="133">
        <v>5.763849749588315</v>
      </c>
      <c r="AA39" s="133">
        <v>4.390191816003158</v>
      </c>
      <c r="AB39" s="133">
        <v>8.094340589045347</v>
      </c>
      <c r="AC39" s="133">
        <v>7.715348593594413</v>
      </c>
      <c r="AD39" s="133">
        <v>7.625623299352159</v>
      </c>
      <c r="AE39" s="133">
        <v>7.294612202462046</v>
      </c>
      <c r="AF39" s="133">
        <v>10.201336004268448</v>
      </c>
      <c r="AG39" s="133">
        <v>8.961849684904786</v>
      </c>
      <c r="AH39" s="133">
        <v>7.651909307817462</v>
      </c>
      <c r="AI39" s="133">
        <v>7.319133646971176</v>
      </c>
      <c r="AJ39" s="133">
        <v>59.848831136896976</v>
      </c>
      <c r="AK39" s="133">
        <v>43.41443072609569</v>
      </c>
      <c r="AL39" s="133">
        <v>38.40036538561115</v>
      </c>
      <c r="AM39" s="133">
        <v>38.24847450325052</v>
      </c>
      <c r="AN39" s="133">
        <v>43.64074522792281</v>
      </c>
      <c r="AO39" s="133">
        <v>39.96191523295182</v>
      </c>
      <c r="AP39" s="133">
        <v>74.52422730149652</v>
      </c>
      <c r="AQ39" s="133">
        <v>0</v>
      </c>
      <c r="AR39" s="133">
        <v>18.305471987044406</v>
      </c>
      <c r="AS39" s="133">
        <v>13.642011552236745</v>
      </c>
      <c r="AT39" s="133">
        <v>4.558053838160775</v>
      </c>
      <c r="AU39" s="133">
        <v>3.511361070552089</v>
      </c>
      <c r="AV39" s="133">
        <v>3.641068102453075</v>
      </c>
      <c r="AW39" s="133">
        <v>3.7572302676958786</v>
      </c>
      <c r="AX39" s="179">
        <v>4.081287513895331</v>
      </c>
      <c r="AY39" s="133">
        <v>3.817064325766688</v>
      </c>
      <c r="AZ39" s="133">
        <v>2.907926574002482</v>
      </c>
      <c r="BA39" s="133">
        <v>2.5392284590446144</v>
      </c>
      <c r="BB39" s="133">
        <v>3.97357261664948</v>
      </c>
      <c r="BC39" s="133">
        <v>3.7876088952847438</v>
      </c>
      <c r="BD39" s="133">
        <v>16.204574953506647</v>
      </c>
      <c r="BE39" s="133">
        <v>15.027001081019197</v>
      </c>
      <c r="BF39" s="133">
        <v>8.372703057064278</v>
      </c>
      <c r="BG39" s="133">
        <v>7.843277641776568</v>
      </c>
      <c r="BH39" s="133">
        <v>9.175819254320404</v>
      </c>
      <c r="BI39" s="133">
        <v>8.9801505813854</v>
      </c>
      <c r="BJ39" s="133">
        <v>9.094060745897849</v>
      </c>
      <c r="BK39" s="133">
        <v>8.422357697907815</v>
      </c>
      <c r="BL39" s="133">
        <v>8.96662059444929</v>
      </c>
      <c r="BM39" s="133">
        <v>8.805030452670433</v>
      </c>
    </row>
    <row r="40" spans="1:65" ht="12.75" customHeight="1">
      <c r="A40" s="126" t="s">
        <v>172</v>
      </c>
      <c r="B40" s="133">
        <v>7.932836095047565</v>
      </c>
      <c r="C40" s="133">
        <v>6.994013906739303</v>
      </c>
      <c r="D40" s="133">
        <v>5.80914118551487</v>
      </c>
      <c r="E40" s="133">
        <v>4.942763056543494</v>
      </c>
      <c r="F40" s="133">
        <v>7.918142398770263</v>
      </c>
      <c r="G40" s="133">
        <v>7.083879550620766</v>
      </c>
      <c r="H40" s="133">
        <v>6.531059295887023</v>
      </c>
      <c r="I40" s="133">
        <v>5.220385908598983</v>
      </c>
      <c r="J40" s="133">
        <v>7.287779141609012</v>
      </c>
      <c r="K40" s="133">
        <v>6.313389464403549</v>
      </c>
      <c r="L40" s="133">
        <v>6.702329377523329</v>
      </c>
      <c r="M40" s="133">
        <v>5.60431057874107</v>
      </c>
      <c r="N40" s="133">
        <v>5.741896804237182</v>
      </c>
      <c r="O40" s="133">
        <v>4.206733848450748</v>
      </c>
      <c r="P40" s="133">
        <v>6.42880243787079</v>
      </c>
      <c r="Q40" s="133">
        <v>5.916455953120665</v>
      </c>
      <c r="R40" s="133">
        <v>7.370421769186164</v>
      </c>
      <c r="S40" s="133">
        <v>5.84665684501876</v>
      </c>
      <c r="T40" s="133">
        <v>4.978694060285233</v>
      </c>
      <c r="U40" s="133">
        <v>3.975978423621646</v>
      </c>
      <c r="V40" s="133">
        <v>5.822081035092365</v>
      </c>
      <c r="W40" s="133">
        <v>3.91986385614089</v>
      </c>
      <c r="X40" s="133">
        <v>6.715328224770583</v>
      </c>
      <c r="Y40" s="133">
        <v>5.435360671542373</v>
      </c>
      <c r="Z40" s="133">
        <v>5.708311385247832</v>
      </c>
      <c r="AA40" s="133">
        <v>4.2233792180764445</v>
      </c>
      <c r="AB40" s="133">
        <v>7.183025598272631</v>
      </c>
      <c r="AC40" s="133">
        <v>6.057756406056199</v>
      </c>
      <c r="AD40" s="133">
        <v>7.059843821211277</v>
      </c>
      <c r="AE40" s="133">
        <v>5.919203003766561</v>
      </c>
      <c r="AF40" s="133">
        <v>10.041637248943989</v>
      </c>
      <c r="AG40" s="133">
        <v>9.143987191908074</v>
      </c>
      <c r="AH40" s="133">
        <v>8.250365807594246</v>
      </c>
      <c r="AI40" s="133">
        <v>7.031618665594517</v>
      </c>
      <c r="AJ40" s="133">
        <v>46.42192166971397</v>
      </c>
      <c r="AK40" s="133">
        <v>44.23291444978392</v>
      </c>
      <c r="AL40" s="133">
        <v>48.06817045481892</v>
      </c>
      <c r="AM40" s="133">
        <v>41.675242053694184</v>
      </c>
      <c r="AN40" s="133">
        <v>47.06271740993681</v>
      </c>
      <c r="AO40" s="133">
        <v>43.42071228934425</v>
      </c>
      <c r="AP40" s="133">
        <v>75.75909223159731</v>
      </c>
      <c r="AQ40" s="133">
        <v>66.49948676422234</v>
      </c>
      <c r="AR40" s="133">
        <v>18.30363956162899</v>
      </c>
      <c r="AS40" s="133">
        <v>13.86667117723364</v>
      </c>
      <c r="AT40" s="133">
        <v>4.030335600725655</v>
      </c>
      <c r="AU40" s="133">
        <v>2.8361276669629873</v>
      </c>
      <c r="AV40" s="133">
        <v>3.6142719938532486</v>
      </c>
      <c r="AW40" s="133">
        <v>3.6549058545948463</v>
      </c>
      <c r="AX40" s="179">
        <v>3.818015586542457</v>
      </c>
      <c r="AY40" s="133">
        <v>3.427400873238067</v>
      </c>
      <c r="AZ40" s="133">
        <v>2.249829728058579</v>
      </c>
      <c r="BA40" s="133">
        <v>2.332826226759192</v>
      </c>
      <c r="BB40" s="133">
        <v>3.8070784255270147</v>
      </c>
      <c r="BC40" s="133">
        <v>3.3930869612055985</v>
      </c>
      <c r="BD40" s="133">
        <v>16.382594362308716</v>
      </c>
      <c r="BE40" s="133">
        <v>14.988603903144075</v>
      </c>
      <c r="BF40" s="133">
        <v>5.818181818181814</v>
      </c>
      <c r="BG40" s="133">
        <v>7.124158092831159</v>
      </c>
      <c r="BH40" s="133">
        <v>9.10011379319295</v>
      </c>
      <c r="BI40" s="133">
        <v>8.573503180935665</v>
      </c>
      <c r="BJ40" s="133">
        <v>8.951855184246114</v>
      </c>
      <c r="BK40" s="133">
        <v>8.251473876782235</v>
      </c>
      <c r="BL40" s="133">
        <v>8.68830672393831</v>
      </c>
      <c r="BM40" s="133">
        <v>8.425956546919984</v>
      </c>
    </row>
    <row r="41" spans="1:65" ht="12.75" customHeight="1">
      <c r="A41" s="126" t="s">
        <v>173</v>
      </c>
      <c r="B41" s="133">
        <v>7.631322219490068</v>
      </c>
      <c r="C41" s="133">
        <v>6.715920076553546</v>
      </c>
      <c r="D41" s="133">
        <v>5.756478932615225</v>
      </c>
      <c r="E41" s="133">
        <v>4.842032466718112</v>
      </c>
      <c r="F41" s="133">
        <v>7.5912200168582205</v>
      </c>
      <c r="G41" s="133">
        <v>6.617192781557163</v>
      </c>
      <c r="H41" s="133">
        <v>6.495130857750188</v>
      </c>
      <c r="I41" s="133">
        <v>5.052387752343509</v>
      </c>
      <c r="J41" s="133">
        <v>7.07768603133528</v>
      </c>
      <c r="K41" s="133">
        <v>6.01967277943356</v>
      </c>
      <c r="L41" s="133">
        <v>6.478156349524442</v>
      </c>
      <c r="M41" s="133">
        <v>5.419744678964475</v>
      </c>
      <c r="N41" s="133">
        <v>5.714127501350616</v>
      </c>
      <c r="O41" s="133">
        <v>4.2823985469818755</v>
      </c>
      <c r="P41" s="133">
        <v>6.1426222389390865</v>
      </c>
      <c r="Q41" s="133">
        <v>6.315453302519536</v>
      </c>
      <c r="R41" s="133">
        <v>7.237808440817943</v>
      </c>
      <c r="S41" s="133">
        <v>5.712619089914338</v>
      </c>
      <c r="T41" s="133">
        <v>4.891633499216317</v>
      </c>
      <c r="U41" s="133">
        <v>3.924944165682387</v>
      </c>
      <c r="V41" s="133">
        <v>5.7791138491884615</v>
      </c>
      <c r="W41" s="133">
        <v>3.9071467724272453</v>
      </c>
      <c r="X41" s="133">
        <v>6.658531571409806</v>
      </c>
      <c r="Y41" s="133">
        <v>5.180906244037139</v>
      </c>
      <c r="Z41" s="133">
        <v>5.681514223640663</v>
      </c>
      <c r="AA41" s="133">
        <v>4.279505292094373</v>
      </c>
      <c r="AB41" s="133">
        <v>7.030799578071084</v>
      </c>
      <c r="AC41" s="133">
        <v>5.823448337675542</v>
      </c>
      <c r="AD41" s="133">
        <v>6.859139058108434</v>
      </c>
      <c r="AE41" s="133">
        <v>5.576037046760613</v>
      </c>
      <c r="AF41" s="133">
        <v>10.289180712477393</v>
      </c>
      <c r="AG41" s="133">
        <v>9.185409908352757</v>
      </c>
      <c r="AH41" s="133">
        <v>8.404216060791558</v>
      </c>
      <c r="AI41" s="133">
        <v>6.930098447569198</v>
      </c>
      <c r="AJ41" s="133">
        <v>46.263988485937205</v>
      </c>
      <c r="AK41" s="133">
        <v>42.69707684970982</v>
      </c>
      <c r="AL41" s="133">
        <v>48.49079876670865</v>
      </c>
      <c r="AM41" s="133">
        <v>40.30828961246812</v>
      </c>
      <c r="AN41" s="133">
        <v>46.33372485200708</v>
      </c>
      <c r="AO41" s="133">
        <v>42.61688732740147</v>
      </c>
      <c r="AP41" s="133">
        <v>76.17760515036568</v>
      </c>
      <c r="AQ41" s="133">
        <v>65.59285720234293</v>
      </c>
      <c r="AR41" s="133">
        <v>18.30363956162904</v>
      </c>
      <c r="AS41" s="133">
        <v>13.943274273403894</v>
      </c>
      <c r="AT41" s="133" t="s">
        <v>4</v>
      </c>
      <c r="AU41" s="133">
        <v>2.8354599838618504</v>
      </c>
      <c r="AV41" s="133">
        <v>3.614271993853251</v>
      </c>
      <c r="AW41" s="133">
        <v>3.9275208639331334</v>
      </c>
      <c r="AX41" s="179">
        <v>3.778195598499555</v>
      </c>
      <c r="AY41" s="133">
        <v>3.3413294246965224</v>
      </c>
      <c r="AZ41" s="133">
        <v>2.2498297280585784</v>
      </c>
      <c r="BA41" s="133">
        <v>2.3368203010309814</v>
      </c>
      <c r="BB41" s="133">
        <v>3.775793719685967</v>
      </c>
      <c r="BC41" s="133">
        <v>3.3141442165910306</v>
      </c>
      <c r="BD41" s="133">
        <v>16.67939436677665</v>
      </c>
      <c r="BE41" s="133">
        <v>14.684508582638403</v>
      </c>
      <c r="BF41" s="133">
        <v>5.818181818181823</v>
      </c>
      <c r="BG41" s="133">
        <v>8.051753088191715</v>
      </c>
      <c r="BH41" s="133">
        <v>9.088401196330208</v>
      </c>
      <c r="BI41" s="133">
        <v>8.5674542315928</v>
      </c>
      <c r="BJ41" s="133">
        <v>8.995629568367487</v>
      </c>
      <c r="BK41" s="133">
        <v>8.068431077208356</v>
      </c>
      <c r="BL41" s="133">
        <v>8.727222294444063</v>
      </c>
      <c r="BM41" s="133">
        <v>8.061857811259975</v>
      </c>
    </row>
    <row r="42" spans="1:65" ht="12.75" customHeight="1">
      <c r="A42" s="126" t="s">
        <v>174</v>
      </c>
      <c r="B42" s="133">
        <v>8.397081423338056</v>
      </c>
      <c r="C42" s="133">
        <v>8.304112969405221</v>
      </c>
      <c r="D42" s="133">
        <v>6.820409279931366</v>
      </c>
      <c r="E42" s="133">
        <v>5.246279277009045</v>
      </c>
      <c r="F42" s="133">
        <v>8.391512925903688</v>
      </c>
      <c r="G42" s="133">
        <v>7.291792874257801</v>
      </c>
      <c r="H42" s="133">
        <v>6.691271475553146</v>
      </c>
      <c r="I42" s="133">
        <v>5.602962531661808</v>
      </c>
      <c r="J42" s="133">
        <v>8.280961359080266</v>
      </c>
      <c r="K42" s="133">
        <v>8.20094437951194</v>
      </c>
      <c r="L42" s="133">
        <v>7.727822283662073</v>
      </c>
      <c r="M42" s="133">
        <v>7.071814109445841</v>
      </c>
      <c r="N42" s="133">
        <v>6.762081209747608</v>
      </c>
      <c r="O42" s="133">
        <v>4.514292746801122</v>
      </c>
      <c r="P42" s="133">
        <v>7.364402368702967</v>
      </c>
      <c r="Q42" s="133">
        <v>46.962288497831466</v>
      </c>
      <c r="R42" s="133">
        <v>7.443186195447126</v>
      </c>
      <c r="S42" s="133">
        <v>6.58070425003784</v>
      </c>
      <c r="T42" s="133">
        <v>5.558377051908099</v>
      </c>
      <c r="U42" s="133">
        <v>4.6993350531384515</v>
      </c>
      <c r="V42" s="133">
        <v>5.883981984655149</v>
      </c>
      <c r="W42" s="133">
        <v>3.844329705428799</v>
      </c>
      <c r="X42" s="133">
        <v>7.284039533736423</v>
      </c>
      <c r="Y42" s="133">
        <v>6.572341043304145</v>
      </c>
      <c r="Z42" s="133">
        <v>6.595621335374181</v>
      </c>
      <c r="AA42" s="133">
        <v>4.5572685499192715</v>
      </c>
      <c r="AB42" s="133">
        <v>8.174215927926767</v>
      </c>
      <c r="AC42" s="133">
        <v>7.962868184224847</v>
      </c>
      <c r="AD42" s="133">
        <v>8.031390572061252</v>
      </c>
      <c r="AE42" s="133">
        <v>7.842358170502779</v>
      </c>
      <c r="AF42" s="133">
        <v>10.891214347766892</v>
      </c>
      <c r="AG42" s="133">
        <v>9.702922304369862</v>
      </c>
      <c r="AH42" s="133">
        <v>8.061503612690865</v>
      </c>
      <c r="AI42" s="133">
        <v>7.916317641022333</v>
      </c>
      <c r="AJ42" s="133">
        <v>63.44099259580666</v>
      </c>
      <c r="AK42" s="133">
        <v>44.79630358495159</v>
      </c>
      <c r="AL42" s="133">
        <v>41.20551845737306</v>
      </c>
      <c r="AM42" s="133">
        <v>39.988189304930515</v>
      </c>
      <c r="AN42" s="133">
        <v>52.765355624429844</v>
      </c>
      <c r="AO42" s="133">
        <v>42.070109889042456</v>
      </c>
      <c r="AP42" s="133" t="s">
        <v>4</v>
      </c>
      <c r="AQ42" s="133">
        <v>0</v>
      </c>
      <c r="AR42" s="133" t="s">
        <v>4</v>
      </c>
      <c r="AS42" s="133" t="s">
        <v>4</v>
      </c>
      <c r="AT42" s="133" t="s">
        <v>4</v>
      </c>
      <c r="AU42" s="133">
        <v>3.7479305754036147</v>
      </c>
      <c r="AV42" s="133">
        <v>3.9952999436898424</v>
      </c>
      <c r="AW42" s="133">
        <v>4.036513716362998</v>
      </c>
      <c r="AX42" s="179">
        <v>4.165798847945324</v>
      </c>
      <c r="AY42" s="133">
        <v>3.7821908747200426</v>
      </c>
      <c r="AZ42" s="133">
        <v>2.474257822950321</v>
      </c>
      <c r="BA42" s="133">
        <v>2.651113626523193</v>
      </c>
      <c r="BB42" s="133">
        <v>3.969541366931118</v>
      </c>
      <c r="BC42" s="133">
        <v>3.7735698331926657</v>
      </c>
      <c r="BD42" s="133">
        <v>15.84508370723153</v>
      </c>
      <c r="BE42" s="133">
        <v>14.820230026997775</v>
      </c>
      <c r="BF42" s="133">
        <v>11.672630331753554</v>
      </c>
      <c r="BG42" s="133">
        <v>8.288462341783028</v>
      </c>
      <c r="BH42" s="133">
        <v>9.008525863081248</v>
      </c>
      <c r="BI42" s="133">
        <v>8.934742234587798</v>
      </c>
      <c r="BJ42" s="133">
        <v>9.34359641317982</v>
      </c>
      <c r="BK42" s="133">
        <v>8.417087036784377</v>
      </c>
      <c r="BL42" s="133">
        <v>9.15830161609015</v>
      </c>
      <c r="BM42" s="133">
        <v>8.952079136839675</v>
      </c>
    </row>
    <row r="43" spans="1:65" ht="12.75" customHeight="1">
      <c r="A43" s="126" t="s">
        <v>175</v>
      </c>
      <c r="B43" s="133">
        <v>7.790051374513693</v>
      </c>
      <c r="C43" s="133">
        <v>6.877221316526992</v>
      </c>
      <c r="D43" s="133">
        <v>5.99965339206612</v>
      </c>
      <c r="E43" s="133">
        <v>4.857520877318064</v>
      </c>
      <c r="F43" s="133">
        <v>7.709790032070501</v>
      </c>
      <c r="G43" s="133">
        <v>6.8485528429118245</v>
      </c>
      <c r="H43" s="133">
        <v>6.422885228958442</v>
      </c>
      <c r="I43" s="133">
        <v>5.096149992907199</v>
      </c>
      <c r="J43" s="133">
        <v>7.156627432300949</v>
      </c>
      <c r="K43" s="133">
        <v>6.115365642151039</v>
      </c>
      <c r="L43" s="133">
        <v>6.661198385096435</v>
      </c>
      <c r="M43" s="133">
        <v>5.517192847770967</v>
      </c>
      <c r="N43" s="133">
        <v>5.785760099998061</v>
      </c>
      <c r="O43" s="133">
        <v>4.326812748533007</v>
      </c>
      <c r="P43" s="133">
        <v>6.251481652347809</v>
      </c>
      <c r="Q43" s="133">
        <v>5.222244555068954</v>
      </c>
      <c r="R43" s="133">
        <v>7.354671575707103</v>
      </c>
      <c r="S43" s="133">
        <v>5.817294269683894</v>
      </c>
      <c r="T43" s="133">
        <v>4.863330428959782</v>
      </c>
      <c r="U43" s="133">
        <v>3.9303449496599456</v>
      </c>
      <c r="V43" s="133">
        <v>5.794611378020854</v>
      </c>
      <c r="W43" s="133">
        <v>3.96359910842846</v>
      </c>
      <c r="X43" s="133">
        <v>6.5382913480018825</v>
      </c>
      <c r="Y43" s="133">
        <v>5.017408091336175</v>
      </c>
      <c r="Z43" s="133">
        <v>5.776314145620665</v>
      </c>
      <c r="AA43" s="133">
        <v>4.31460360412071</v>
      </c>
      <c r="AB43" s="133">
        <v>7.070321191529217</v>
      </c>
      <c r="AC43" s="133">
        <v>5.880696339437823</v>
      </c>
      <c r="AD43" s="133">
        <v>6.786799133338138</v>
      </c>
      <c r="AE43" s="133">
        <v>5.383161740721809</v>
      </c>
      <c r="AF43" s="133">
        <v>10.212327248216763</v>
      </c>
      <c r="AG43" s="133">
        <v>8.95288541076522</v>
      </c>
      <c r="AH43" s="133">
        <v>8.138159267336558</v>
      </c>
      <c r="AI43" s="133">
        <v>6.716553448756882</v>
      </c>
      <c r="AJ43" s="133">
        <v>45.849397266620834</v>
      </c>
      <c r="AK43" s="133">
        <v>41.8347862927817</v>
      </c>
      <c r="AL43" s="133">
        <v>48.98871930358697</v>
      </c>
      <c r="AM43" s="133">
        <v>38.80875149927151</v>
      </c>
      <c r="AN43" s="133">
        <v>45.90103666514919</v>
      </c>
      <c r="AO43" s="133">
        <v>41.78645632300385</v>
      </c>
      <c r="AP43" s="133">
        <v>75.76910447852345</v>
      </c>
      <c r="AQ43" s="133">
        <v>68.07852667794839</v>
      </c>
      <c r="AR43" s="133">
        <v>18.333428409329198</v>
      </c>
      <c r="AS43" s="133">
        <v>13.891074525959938</v>
      </c>
      <c r="AT43" s="133" t="s">
        <v>4</v>
      </c>
      <c r="AU43" s="133">
        <v>2.794476009183392</v>
      </c>
      <c r="AV43" s="133" t="s">
        <v>4</v>
      </c>
      <c r="AW43" s="133">
        <v>4.4</v>
      </c>
      <c r="AX43" s="179">
        <v>3.7494850578605226</v>
      </c>
      <c r="AY43" s="133">
        <v>3.410800544514829</v>
      </c>
      <c r="AZ43" s="133">
        <v>2.2498297280585784</v>
      </c>
      <c r="BA43" s="133">
        <v>2.3622735767781626</v>
      </c>
      <c r="BB43" s="133">
        <v>3.686081466353598</v>
      </c>
      <c r="BC43" s="133">
        <v>3.3745958523551636</v>
      </c>
      <c r="BD43" s="133">
        <v>16.719417715310964</v>
      </c>
      <c r="BE43" s="133">
        <v>14.981099910004982</v>
      </c>
      <c r="BF43" s="133">
        <v>5.818181818181815</v>
      </c>
      <c r="BG43" s="133">
        <v>7.2238232333354295</v>
      </c>
      <c r="BH43" s="133">
        <v>9.242290259027508</v>
      </c>
      <c r="BI43" s="133">
        <v>8.744855250091092</v>
      </c>
      <c r="BJ43" s="133">
        <v>9.205894386097455</v>
      </c>
      <c r="BK43" s="133">
        <v>8.00607228157466</v>
      </c>
      <c r="BL43" s="133">
        <v>8.767916688345363</v>
      </c>
      <c r="BM43" s="133">
        <v>8.3655491556877</v>
      </c>
    </row>
    <row r="44" spans="1:65" ht="12.75" customHeight="1">
      <c r="A44" s="126" t="s">
        <v>176</v>
      </c>
      <c r="B44" s="133">
        <v>8.791041028231739</v>
      </c>
      <c r="C44" s="133">
        <v>9.00697785715036</v>
      </c>
      <c r="D44" s="133">
        <v>5.790777165002506</v>
      </c>
      <c r="E44" s="133">
        <v>5.317210859092027</v>
      </c>
      <c r="F44" s="133">
        <v>8.77918764273158</v>
      </c>
      <c r="G44" s="133">
        <v>8.191961197658522</v>
      </c>
      <c r="H44" s="133">
        <v>6.641761186042049</v>
      </c>
      <c r="I44" s="133">
        <v>5.409410802605089</v>
      </c>
      <c r="J44" s="133">
        <v>8.615635476423327</v>
      </c>
      <c r="K44" s="133">
        <v>8.753987699710366</v>
      </c>
      <c r="L44" s="133">
        <v>7.763041743395507</v>
      </c>
      <c r="M44" s="133">
        <v>6.967191321181772</v>
      </c>
      <c r="N44" s="133">
        <v>5.796553466979232</v>
      </c>
      <c r="O44" s="133">
        <v>4.682905696443323</v>
      </c>
      <c r="P44" s="133">
        <v>6.587967781974379</v>
      </c>
      <c r="Q44" s="133">
        <v>17.105817418488847</v>
      </c>
      <c r="R44" s="133">
        <v>7.264270075487576</v>
      </c>
      <c r="S44" s="133">
        <v>6.017547567596911</v>
      </c>
      <c r="T44" s="133">
        <v>5.28434610768244</v>
      </c>
      <c r="U44" s="133">
        <v>4.459245307083172</v>
      </c>
      <c r="V44" s="133">
        <v>5.79461137802086</v>
      </c>
      <c r="W44" s="133">
        <v>4.000920678096723</v>
      </c>
      <c r="X44" s="133">
        <v>6.5878394185540525</v>
      </c>
      <c r="Y44" s="133">
        <v>5.7397305555867755</v>
      </c>
      <c r="Z44" s="133">
        <v>5.706021159576377</v>
      </c>
      <c r="AA44" s="133">
        <v>4.554900283246627</v>
      </c>
      <c r="AB44" s="133">
        <v>8.313127435959807</v>
      </c>
      <c r="AC44" s="133">
        <v>8.171692089704496</v>
      </c>
      <c r="AD44" s="133">
        <v>7.686404459595029</v>
      </c>
      <c r="AE44" s="133">
        <v>7.651039229792947</v>
      </c>
      <c r="AF44" s="133">
        <v>10.515308210869387</v>
      </c>
      <c r="AG44" s="133">
        <v>9.524973333986448</v>
      </c>
      <c r="AH44" s="133">
        <v>7.727737952427388</v>
      </c>
      <c r="AI44" s="133">
        <v>7.745059751933937</v>
      </c>
      <c r="AJ44" s="133">
        <v>53.515495628687496</v>
      </c>
      <c r="AK44" s="133">
        <v>44.35651204023832</v>
      </c>
      <c r="AL44" s="133">
        <v>40.86712219582845</v>
      </c>
      <c r="AM44" s="133">
        <v>39.17945482262358</v>
      </c>
      <c r="AN44" s="133">
        <v>45.777190343855146</v>
      </c>
      <c r="AO44" s="133">
        <v>40.063819196686765</v>
      </c>
      <c r="AP44" s="133">
        <v>75.06220774371029</v>
      </c>
      <c r="AQ44" s="133">
        <v>69.32592835915241</v>
      </c>
      <c r="AR44" s="133">
        <v>17.994314630915422</v>
      </c>
      <c r="AS44" s="133">
        <v>13.506929830314588</v>
      </c>
      <c r="AT44" s="133" t="s">
        <v>4</v>
      </c>
      <c r="AU44" s="133">
        <v>3.4384187277347733</v>
      </c>
      <c r="AV44" s="133">
        <v>3.614271993853246</v>
      </c>
      <c r="AW44" s="133">
        <v>3.5900678898721488</v>
      </c>
      <c r="AX44" s="179">
        <v>4.360874288683128</v>
      </c>
      <c r="AY44" s="133">
        <v>4.170116595177705</v>
      </c>
      <c r="AZ44" s="133">
        <v>3.2541396846383344</v>
      </c>
      <c r="BA44" s="133">
        <v>2.6938406049405406</v>
      </c>
      <c r="BB44" s="133">
        <v>4.357170348676604</v>
      </c>
      <c r="BC44" s="133">
        <v>4.108871193101072</v>
      </c>
      <c r="BD44" s="133">
        <v>16.191874395459394</v>
      </c>
      <c r="BE44" s="133">
        <v>14.82645428583507</v>
      </c>
      <c r="BF44" s="133">
        <v>8.69763681728029</v>
      </c>
      <c r="BG44" s="133">
        <v>7.7839472327829595</v>
      </c>
      <c r="BH44" s="133">
        <v>9.3032669975625</v>
      </c>
      <c r="BI44" s="133">
        <v>8.979020227845329</v>
      </c>
      <c r="BJ44" s="133">
        <v>9.254431904703562</v>
      </c>
      <c r="BK44" s="133">
        <v>8.491218722735342</v>
      </c>
      <c r="BL44" s="133">
        <v>9.4570589285523</v>
      </c>
      <c r="BM44" s="133">
        <v>8.75667915704704</v>
      </c>
    </row>
    <row r="45" spans="1:65" ht="12.75" customHeight="1">
      <c r="A45" s="126" t="s">
        <v>177</v>
      </c>
      <c r="B45" s="133">
        <v>7.624110639199141</v>
      </c>
      <c r="C45" s="133">
        <v>7.1916325018422596</v>
      </c>
      <c r="D45" s="133">
        <v>5.835402851686308</v>
      </c>
      <c r="E45" s="133">
        <v>4.858595454187675</v>
      </c>
      <c r="F45" s="133">
        <v>7.587490157336369</v>
      </c>
      <c r="G45" s="133">
        <v>7.003921085654447</v>
      </c>
      <c r="H45" s="133">
        <v>6.6322520374342515</v>
      </c>
      <c r="I45" s="133">
        <v>5.480724081254824</v>
      </c>
      <c r="J45" s="133">
        <v>7.083439396205746</v>
      </c>
      <c r="K45" s="133">
        <v>6.460947224583981</v>
      </c>
      <c r="L45" s="133">
        <v>6.390193439644042</v>
      </c>
      <c r="M45" s="133">
        <v>5.792248615380773</v>
      </c>
      <c r="N45" s="133">
        <v>5.792085647566524</v>
      </c>
      <c r="O45" s="133">
        <v>4.232341751442643</v>
      </c>
      <c r="P45" s="133">
        <v>6.257087563541576</v>
      </c>
      <c r="Q45" s="133">
        <v>5.884810673197125</v>
      </c>
      <c r="R45" s="133">
        <v>7.172374332027023</v>
      </c>
      <c r="S45" s="133">
        <v>5.924861594233231</v>
      </c>
      <c r="T45" s="133">
        <v>5.054658644851271</v>
      </c>
      <c r="U45" s="133">
        <v>4.174177355488732</v>
      </c>
      <c r="V45" s="133">
        <v>5.794611378020855</v>
      </c>
      <c r="W45" s="133">
        <v>4.238786194302898</v>
      </c>
      <c r="X45" s="133">
        <v>6.526713403711938</v>
      </c>
      <c r="Y45" s="133">
        <v>5.636423215317104</v>
      </c>
      <c r="Z45" s="133">
        <v>5.71578969512394</v>
      </c>
      <c r="AA45" s="133">
        <v>4.257782706297314</v>
      </c>
      <c r="AB45" s="133">
        <v>6.924282580168212</v>
      </c>
      <c r="AC45" s="133">
        <v>6.1359045596391395</v>
      </c>
      <c r="AD45" s="133">
        <v>6.822287600437221</v>
      </c>
      <c r="AE45" s="133">
        <v>6.004995907792212</v>
      </c>
      <c r="AF45" s="133">
        <v>9.675135129878306</v>
      </c>
      <c r="AG45" s="133">
        <v>8.994284730995835</v>
      </c>
      <c r="AH45" s="133">
        <v>7.401893170320546</v>
      </c>
      <c r="AI45" s="133">
        <v>6.4715754882963665</v>
      </c>
      <c r="AJ45" s="133">
        <v>46.067491746380384</v>
      </c>
      <c r="AK45" s="133">
        <v>45.942517343551984</v>
      </c>
      <c r="AL45" s="133">
        <v>48.40036655474648</v>
      </c>
      <c r="AM45" s="133">
        <v>39.73475699779006</v>
      </c>
      <c r="AN45" s="133">
        <v>46.92157363996246</v>
      </c>
      <c r="AO45" s="133">
        <v>44.03512369251051</v>
      </c>
      <c r="AP45" s="133">
        <v>73.68590213906181</v>
      </c>
      <c r="AQ45" s="133">
        <v>63.67703174590186</v>
      </c>
      <c r="AR45" s="133">
        <v>18.313401145136474</v>
      </c>
      <c r="AS45" s="133">
        <v>13.494394846139087</v>
      </c>
      <c r="AT45" s="133">
        <v>4.118562184512508</v>
      </c>
      <c r="AU45" s="133">
        <v>2.9044402484705705</v>
      </c>
      <c r="AV45" s="133">
        <v>3.614271993853246</v>
      </c>
      <c r="AW45" s="133">
        <v>3.301557327114659</v>
      </c>
      <c r="AX45" s="179">
        <v>3.846838869615305</v>
      </c>
      <c r="AY45" s="133">
        <v>3.542659399223344</v>
      </c>
      <c r="AZ45" s="133">
        <v>2.249829728058578</v>
      </c>
      <c r="BA45" s="133">
        <v>2.3094819819890366</v>
      </c>
      <c r="BB45" s="133">
        <v>3.8326604083175986</v>
      </c>
      <c r="BC45" s="133">
        <v>3.5117780993435814</v>
      </c>
      <c r="BD45" s="133">
        <v>16.611763802129094</v>
      </c>
      <c r="BE45" s="133">
        <v>14.680610786178946</v>
      </c>
      <c r="BF45" s="133">
        <v>5.859504132231406</v>
      </c>
      <c r="BG45" s="133">
        <v>8.158786439093788</v>
      </c>
      <c r="BH45" s="133">
        <v>9.090711214131636</v>
      </c>
      <c r="BI45" s="133">
        <v>8.53771741731956</v>
      </c>
      <c r="BJ45" s="133">
        <v>9.40276964129189</v>
      </c>
      <c r="BK45" s="133">
        <v>8.170500864019303</v>
      </c>
      <c r="BL45" s="133">
        <v>9.06104918422824</v>
      </c>
      <c r="BM45" s="133">
        <v>8.614227344725492</v>
      </c>
    </row>
    <row r="46" spans="1:65" ht="12.75" customHeight="1">
      <c r="A46" s="126" t="s">
        <v>178</v>
      </c>
      <c r="B46" s="133">
        <v>8.067219615244134</v>
      </c>
      <c r="C46" s="133">
        <v>8.002436526606656</v>
      </c>
      <c r="D46" s="133">
        <v>6.462422934532638</v>
      </c>
      <c r="E46" s="133">
        <v>4.97751071383796</v>
      </c>
      <c r="F46" s="133">
        <v>8.033578056228862</v>
      </c>
      <c r="G46" s="133">
        <v>7.656729784953447</v>
      </c>
      <c r="H46" s="133">
        <v>6.548999303142125</v>
      </c>
      <c r="I46" s="133">
        <v>5.4246964700678</v>
      </c>
      <c r="J46" s="133">
        <v>7.734333506260984</v>
      </c>
      <c r="K46" s="133">
        <v>7.54200433218571</v>
      </c>
      <c r="L46" s="133">
        <v>6.625802567969825</v>
      </c>
      <c r="M46" s="133">
        <v>6.343327589537166</v>
      </c>
      <c r="N46" s="133">
        <v>5.874068339950043</v>
      </c>
      <c r="O46" s="133">
        <v>4.47313259016905</v>
      </c>
      <c r="P46" s="133">
        <v>6.457080427908096</v>
      </c>
      <c r="Q46" s="133">
        <v>7.059966031527121</v>
      </c>
      <c r="R46" s="133">
        <v>7.249434395335074</v>
      </c>
      <c r="S46" s="133">
        <v>6.107249754636162</v>
      </c>
      <c r="T46" s="133">
        <v>5.715870358529161</v>
      </c>
      <c r="U46" s="133">
        <v>4.424331299323795</v>
      </c>
      <c r="V46" s="133">
        <v>5.554762792177047</v>
      </c>
      <c r="W46" s="133">
        <v>3.9226404990799777</v>
      </c>
      <c r="X46" s="133">
        <v>6.694405509247529</v>
      </c>
      <c r="Y46" s="133">
        <v>6.111109120116768</v>
      </c>
      <c r="Z46" s="133">
        <v>5.8919336374229</v>
      </c>
      <c r="AA46" s="133">
        <v>4.4804762884676</v>
      </c>
      <c r="AB46" s="133">
        <v>7.307652510032317</v>
      </c>
      <c r="AC46" s="133">
        <v>6.860844062152012</v>
      </c>
      <c r="AD46" s="133">
        <v>7.162936935678158</v>
      </c>
      <c r="AE46" s="133">
        <v>6.729951653132072</v>
      </c>
      <c r="AF46" s="133">
        <v>10.300327739553707</v>
      </c>
      <c r="AG46" s="133">
        <v>9.285550697339911</v>
      </c>
      <c r="AH46" s="133">
        <v>8.011184747121913</v>
      </c>
      <c r="AI46" s="133">
        <v>7.275126225124491</v>
      </c>
      <c r="AJ46" s="133">
        <v>45.427328833225225</v>
      </c>
      <c r="AK46" s="133">
        <v>45.15186158587382</v>
      </c>
      <c r="AL46" s="133">
        <v>45.84481875244223</v>
      </c>
      <c r="AM46" s="133">
        <v>42.62578056427709</v>
      </c>
      <c r="AN46" s="133">
        <v>45.711234917673025</v>
      </c>
      <c r="AO46" s="133">
        <v>44.102605890226656</v>
      </c>
      <c r="AP46" s="133">
        <v>72.95229799514591</v>
      </c>
      <c r="AQ46" s="133">
        <v>66.2178491032465</v>
      </c>
      <c r="AR46" s="133">
        <v>18.501257681840453</v>
      </c>
      <c r="AS46" s="133">
        <v>13.497092636906071</v>
      </c>
      <c r="AT46" s="133">
        <v>4.805486771356903</v>
      </c>
      <c r="AU46" s="133">
        <v>3.7590389866140024</v>
      </c>
      <c r="AV46" s="133">
        <v>4.100246464610384</v>
      </c>
      <c r="AW46" s="133">
        <v>4.3117681831521795</v>
      </c>
      <c r="AX46" s="179">
        <v>4.1850688660223945</v>
      </c>
      <c r="AY46" s="133">
        <v>3.917183317151939</v>
      </c>
      <c r="AZ46" s="133">
        <v>2.167225085899784</v>
      </c>
      <c r="BA46" s="133">
        <v>2.253140386633112</v>
      </c>
      <c r="BB46" s="133">
        <v>4.182552170871197</v>
      </c>
      <c r="BC46" s="133">
        <v>3.9078955232520345</v>
      </c>
      <c r="BD46" s="133">
        <v>16.358591826841085</v>
      </c>
      <c r="BE46" s="133">
        <v>15.061298368459878</v>
      </c>
      <c r="BF46" s="133">
        <v>9.479621006575048</v>
      </c>
      <c r="BG46" s="133">
        <v>8.414667798849393</v>
      </c>
      <c r="BH46" s="133">
        <v>9.125015874210536</v>
      </c>
      <c r="BI46" s="133">
        <v>8.774438171165757</v>
      </c>
      <c r="BJ46" s="133">
        <v>8.647799190823807</v>
      </c>
      <c r="BK46" s="133">
        <v>8.251677117790596</v>
      </c>
      <c r="BL46" s="133">
        <v>8.594900248625857</v>
      </c>
      <c r="BM46" s="133">
        <v>8.414009816932728</v>
      </c>
    </row>
    <row r="47" spans="1:65" ht="12.75" customHeight="1">
      <c r="A47" s="126" t="s">
        <v>179</v>
      </c>
      <c r="B47" s="133">
        <v>8.077830197179669</v>
      </c>
      <c r="C47" s="133">
        <v>7.314629017345053</v>
      </c>
      <c r="D47" s="133">
        <v>6.33667550599287</v>
      </c>
      <c r="E47" s="133">
        <v>4.751882818197687</v>
      </c>
      <c r="F47" s="133">
        <v>8.061550258990888</v>
      </c>
      <c r="G47" s="133">
        <v>7.061964967726089</v>
      </c>
      <c r="H47" s="133">
        <v>6.718309822435811</v>
      </c>
      <c r="I47" s="133">
        <v>5.253728400908285</v>
      </c>
      <c r="J47" s="133">
        <v>7.576711418146561</v>
      </c>
      <c r="K47" s="133">
        <v>6.668045441803663</v>
      </c>
      <c r="L47" s="133">
        <v>6.729081920969435</v>
      </c>
      <c r="M47" s="133">
        <v>5.834386961086278</v>
      </c>
      <c r="N47" s="133">
        <v>5.811797602018394</v>
      </c>
      <c r="O47" s="133">
        <v>4.360126956500042</v>
      </c>
      <c r="P47" s="133">
        <v>6.577675500315867</v>
      </c>
      <c r="Q47" s="133">
        <v>10.81650836605237</v>
      </c>
      <c r="R47" s="133">
        <v>7.384362618600259</v>
      </c>
      <c r="S47" s="133">
        <v>5.890931639554953</v>
      </c>
      <c r="T47" s="133">
        <v>4.996255372823976</v>
      </c>
      <c r="U47" s="133">
        <v>4.03664276772624</v>
      </c>
      <c r="V47" s="133">
        <v>4.577685009252588</v>
      </c>
      <c r="W47" s="133">
        <v>3.8197397692466217</v>
      </c>
      <c r="X47" s="133">
        <v>6.8114835689507105</v>
      </c>
      <c r="Y47" s="133">
        <v>5.763217883993051</v>
      </c>
      <c r="Z47" s="133">
        <v>5.791030888137106</v>
      </c>
      <c r="AA47" s="133">
        <v>4.345481694061041</v>
      </c>
      <c r="AB47" s="133">
        <v>7.382207343328451</v>
      </c>
      <c r="AC47" s="133">
        <v>6.367930201221026</v>
      </c>
      <c r="AD47" s="133">
        <v>7.307839134412353</v>
      </c>
      <c r="AE47" s="133">
        <v>6.31777536482035</v>
      </c>
      <c r="AF47" s="133">
        <v>10.232801945287417</v>
      </c>
      <c r="AG47" s="133">
        <v>9.078588066692635</v>
      </c>
      <c r="AH47" s="133">
        <v>8.549806413811115</v>
      </c>
      <c r="AI47" s="133">
        <v>7.30826161805264</v>
      </c>
      <c r="AJ47" s="133">
        <v>45.730640705225156</v>
      </c>
      <c r="AK47" s="133">
        <v>43.802486839615085</v>
      </c>
      <c r="AL47" s="133">
        <v>46.55750511320523</v>
      </c>
      <c r="AM47" s="133">
        <v>41.58254379508754</v>
      </c>
      <c r="AN47" s="133">
        <v>46.17423185274397</v>
      </c>
      <c r="AO47" s="133">
        <v>42.575371080606836</v>
      </c>
      <c r="AP47" s="133">
        <v>71.18527227851548</v>
      </c>
      <c r="AQ47" s="133">
        <v>64.01563711520147</v>
      </c>
      <c r="AR47" s="133">
        <v>18.609224712957904</v>
      </c>
      <c r="AS47" s="133">
        <v>13.247027280839877</v>
      </c>
      <c r="AT47" s="133" t="s">
        <v>4</v>
      </c>
      <c r="AU47" s="133">
        <v>3.0392293407614024</v>
      </c>
      <c r="AV47" s="133">
        <v>3.6142719938532473</v>
      </c>
      <c r="AW47" s="133">
        <v>3.490631915279105</v>
      </c>
      <c r="AX47" s="179">
        <v>3.9406160826646017</v>
      </c>
      <c r="AY47" s="133">
        <v>3.52011329134288</v>
      </c>
      <c r="AZ47" s="133">
        <v>2.308916165361127</v>
      </c>
      <c r="BA47" s="133">
        <v>2.4174155911652755</v>
      </c>
      <c r="BB47" s="133">
        <v>3.9342703917035857</v>
      </c>
      <c r="BC47" s="133">
        <v>3.499069781064501</v>
      </c>
      <c r="BD47" s="133">
        <v>16.2852986827865</v>
      </c>
      <c r="BE47" s="133">
        <v>14.779005417084363</v>
      </c>
      <c r="BF47" s="133">
        <v>6.272727272727271</v>
      </c>
      <c r="BG47" s="133">
        <v>7.548003484345991</v>
      </c>
      <c r="BH47" s="133">
        <v>9.192129299666906</v>
      </c>
      <c r="BI47" s="133">
        <v>8.702782458327224</v>
      </c>
      <c r="BJ47" s="133">
        <v>8.648999368622677</v>
      </c>
      <c r="BK47" s="133">
        <v>8.154568892481706</v>
      </c>
      <c r="BL47" s="133">
        <v>8.748361219856307</v>
      </c>
      <c r="BM47" s="133">
        <v>8.324940101125781</v>
      </c>
    </row>
    <row r="48" spans="1:65" ht="12.75" customHeight="1">
      <c r="A48" s="126" t="s">
        <v>180</v>
      </c>
      <c r="B48" s="133">
        <v>8.414541169888249</v>
      </c>
      <c r="C48" s="133">
        <v>8.116322321755657</v>
      </c>
      <c r="D48" s="133">
        <v>7.175195722825743</v>
      </c>
      <c r="E48" s="133">
        <v>5.935188343708094</v>
      </c>
      <c r="F48" s="133">
        <v>8.409331565097153</v>
      </c>
      <c r="G48" s="133">
        <v>6.527715154695697</v>
      </c>
      <c r="H48" s="133">
        <v>7.114549443445894</v>
      </c>
      <c r="I48" s="133">
        <v>5.812468780937012</v>
      </c>
      <c r="J48" s="133">
        <v>8.244661058198869</v>
      </c>
      <c r="K48" s="133">
        <v>8.056651835158203</v>
      </c>
      <c r="L48" s="133">
        <v>7.232426307353407</v>
      </c>
      <c r="M48" s="133">
        <v>7.0250408764025565</v>
      </c>
      <c r="N48" s="133">
        <v>6.19697769083044</v>
      </c>
      <c r="O48" s="133">
        <v>4.6942043278358225</v>
      </c>
      <c r="P48" s="133">
        <v>6.4144571958214005</v>
      </c>
      <c r="Q48" s="133">
        <v>149.91616615265764</v>
      </c>
      <c r="R48" s="133">
        <v>7.68214970130025</v>
      </c>
      <c r="S48" s="133">
        <v>6.149135449676594</v>
      </c>
      <c r="T48" s="133">
        <v>5.179207711368807</v>
      </c>
      <c r="U48" s="133">
        <v>5.087378360723948</v>
      </c>
      <c r="V48" s="133" t="s">
        <v>4</v>
      </c>
      <c r="W48" s="133">
        <v>4.58325834600829</v>
      </c>
      <c r="X48" s="133">
        <v>6.525223713021103</v>
      </c>
      <c r="Y48" s="133">
        <v>5.895703619902722</v>
      </c>
      <c r="Z48" s="133">
        <v>6.204312812546765</v>
      </c>
      <c r="AA48" s="133">
        <v>4.973279131167373</v>
      </c>
      <c r="AB48" s="133">
        <v>8.190543651388898</v>
      </c>
      <c r="AC48" s="133">
        <v>7.965222752927774</v>
      </c>
      <c r="AD48" s="133">
        <v>7.897844349993936</v>
      </c>
      <c r="AE48" s="133">
        <v>7.826933939948022</v>
      </c>
      <c r="AF48" s="133">
        <v>11.04595107589638</v>
      </c>
      <c r="AG48" s="133">
        <v>10.218344798328793</v>
      </c>
      <c r="AH48" s="133">
        <v>7.93483249637444</v>
      </c>
      <c r="AI48" s="133">
        <v>8.02823161603481</v>
      </c>
      <c r="AJ48" s="133" t="s">
        <v>4</v>
      </c>
      <c r="AK48" s="133">
        <v>0</v>
      </c>
      <c r="AL48" s="133">
        <v>42.463069755725535</v>
      </c>
      <c r="AM48" s="133">
        <v>40.26408915027734</v>
      </c>
      <c r="AN48" s="133">
        <v>42.463069755725535</v>
      </c>
      <c r="AO48" s="133">
        <v>40.15839957180666</v>
      </c>
      <c r="AP48" s="133">
        <v>73.42753955277668</v>
      </c>
      <c r="AQ48" s="133">
        <v>0</v>
      </c>
      <c r="AR48" s="133">
        <v>18.35034614619766</v>
      </c>
      <c r="AS48" s="133">
        <v>13.474207674570716</v>
      </c>
      <c r="AT48" s="133" t="s">
        <v>4</v>
      </c>
      <c r="AU48" s="133">
        <v>0</v>
      </c>
      <c r="AV48" s="133" t="s">
        <v>4</v>
      </c>
      <c r="AW48" s="133">
        <v>0</v>
      </c>
      <c r="AX48" s="179">
        <v>4.389876288460701</v>
      </c>
      <c r="AY48" s="133">
        <v>4.010457579522979</v>
      </c>
      <c r="AZ48" s="133">
        <v>2.3635627982825484</v>
      </c>
      <c r="BA48" s="133">
        <v>2.606446591123313</v>
      </c>
      <c r="BB48" s="133">
        <v>3.9310221302637727</v>
      </c>
      <c r="BC48" s="133">
        <v>3.675243924509055</v>
      </c>
      <c r="BD48" s="133">
        <v>16.041212863783286</v>
      </c>
      <c r="BE48" s="133">
        <v>15.27545604066447</v>
      </c>
      <c r="BF48" s="133">
        <v>11.833006093432633</v>
      </c>
      <c r="BG48" s="133">
        <v>9.16749646719756</v>
      </c>
      <c r="BH48" s="133">
        <v>9.27029424272018</v>
      </c>
      <c r="BI48" s="133">
        <v>8.976636162536836</v>
      </c>
      <c r="BJ48" s="133">
        <v>9.698602017272156</v>
      </c>
      <c r="BK48" s="133">
        <v>8.698171768720808</v>
      </c>
      <c r="BL48" s="133">
        <v>9.465705491412214</v>
      </c>
      <c r="BM48" s="133">
        <v>8.972420899726018</v>
      </c>
    </row>
    <row r="49" spans="1:65" ht="12.75" customHeight="1">
      <c r="A49" s="126" t="s">
        <v>181</v>
      </c>
      <c r="B49" s="133">
        <v>8.373593070935813</v>
      </c>
      <c r="C49" s="133">
        <v>8.102744912499514</v>
      </c>
      <c r="D49" s="133">
        <v>7.658290170910995</v>
      </c>
      <c r="E49" s="133">
        <v>5.069433986421844</v>
      </c>
      <c r="F49" s="133">
        <v>8.342948765555844</v>
      </c>
      <c r="G49" s="133">
        <v>7.980113028065479</v>
      </c>
      <c r="H49" s="133">
        <v>6.468413095212554</v>
      </c>
      <c r="I49" s="133">
        <v>5.288509894411257</v>
      </c>
      <c r="J49" s="133">
        <v>8.204822750846912</v>
      </c>
      <c r="K49" s="133">
        <v>7.964794627289882</v>
      </c>
      <c r="L49" s="133">
        <v>7.326051345374262</v>
      </c>
      <c r="M49" s="133">
        <v>6.584656528139336</v>
      </c>
      <c r="N49" s="133">
        <v>6.029949393996761</v>
      </c>
      <c r="O49" s="133">
        <v>4.460429098430715</v>
      </c>
      <c r="P49" s="133">
        <v>6.807090914892159</v>
      </c>
      <c r="Q49" s="133">
        <v>6.2029477691596515</v>
      </c>
      <c r="R49" s="133">
        <v>6.903718902987689</v>
      </c>
      <c r="S49" s="133">
        <v>5.7496387807903835</v>
      </c>
      <c r="T49" s="133">
        <v>5.150141826527986</v>
      </c>
      <c r="U49" s="133">
        <v>4.259955111746929</v>
      </c>
      <c r="V49" s="133">
        <v>5.381843110856799</v>
      </c>
      <c r="W49" s="133">
        <v>3.986939401482533</v>
      </c>
      <c r="X49" s="133">
        <v>6.563732966516677</v>
      </c>
      <c r="Y49" s="133">
        <v>5.646272426156343</v>
      </c>
      <c r="Z49" s="133">
        <v>5.924790482527404</v>
      </c>
      <c r="AA49" s="133">
        <v>4.308523402223236</v>
      </c>
      <c r="AB49" s="133">
        <v>7.883455537951538</v>
      </c>
      <c r="AC49" s="133">
        <v>7.3564678718278405</v>
      </c>
      <c r="AD49" s="133">
        <v>7.539651018350857</v>
      </c>
      <c r="AE49" s="133">
        <v>6.969942738102868</v>
      </c>
      <c r="AF49" s="133">
        <v>10.364480420374077</v>
      </c>
      <c r="AG49" s="133">
        <v>9.304108957400517</v>
      </c>
      <c r="AH49" s="133">
        <v>7.546592269858584</v>
      </c>
      <c r="AI49" s="133">
        <v>6.997430256860677</v>
      </c>
      <c r="AJ49" s="133">
        <v>62.650382308143094</v>
      </c>
      <c r="AK49" s="133">
        <v>41.42310412321146</v>
      </c>
      <c r="AL49" s="133">
        <v>41.97279158020647</v>
      </c>
      <c r="AM49" s="133">
        <v>36.27654922382045</v>
      </c>
      <c r="AN49" s="133">
        <v>58.279921611592826</v>
      </c>
      <c r="AO49" s="133">
        <v>39.72197444767487</v>
      </c>
      <c r="AP49" s="133" t="s">
        <v>4</v>
      </c>
      <c r="AQ49" s="133">
        <v>0</v>
      </c>
      <c r="AR49" s="133" t="s">
        <v>4</v>
      </c>
      <c r="AS49" s="133" t="s">
        <v>4</v>
      </c>
      <c r="AT49" s="133" t="s">
        <v>4</v>
      </c>
      <c r="AU49" s="133">
        <v>3.0258663203393197</v>
      </c>
      <c r="AV49" s="133">
        <v>3.6142719938532464</v>
      </c>
      <c r="AW49" s="133">
        <v>3.7218019290527606</v>
      </c>
      <c r="AX49" s="179">
        <v>4.330517428301067</v>
      </c>
      <c r="AY49" s="133">
        <v>3.98342697136068</v>
      </c>
      <c r="AZ49" s="133">
        <v>2.3825108111957674</v>
      </c>
      <c r="BA49" s="133">
        <v>2.435775222157662</v>
      </c>
      <c r="BB49" s="133">
        <v>3.6428846289505747</v>
      </c>
      <c r="BC49" s="133">
        <v>3.913529925288534</v>
      </c>
      <c r="BD49" s="133">
        <v>15.685593468714607</v>
      </c>
      <c r="BE49" s="133">
        <v>14.803408011134026</v>
      </c>
      <c r="BF49" s="133">
        <v>5.818181818181818</v>
      </c>
      <c r="BG49" s="133">
        <v>8.61317344196272</v>
      </c>
      <c r="BH49" s="133">
        <v>9.270652665170076</v>
      </c>
      <c r="BI49" s="133">
        <v>9.0489170965527</v>
      </c>
      <c r="BJ49" s="133">
        <v>9.085191251079408</v>
      </c>
      <c r="BK49" s="133">
        <v>8.346470028198159</v>
      </c>
      <c r="BL49" s="133">
        <v>8.834890650589871</v>
      </c>
      <c r="BM49" s="133">
        <v>8.835440736095684</v>
      </c>
    </row>
    <row r="50" spans="1:65" ht="3" customHeight="1">
      <c r="A50" s="126"/>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t="s">
        <v>3</v>
      </c>
      <c r="AQ50" s="133">
        <v>0</v>
      </c>
      <c r="AR50" s="133" t="s">
        <v>3</v>
      </c>
      <c r="AS50" s="133"/>
      <c r="AT50" s="133"/>
      <c r="AU50" s="133"/>
      <c r="AV50" s="133"/>
      <c r="AW50" s="133"/>
      <c r="AX50" s="179"/>
      <c r="AY50" s="133"/>
      <c r="AZ50" s="133"/>
      <c r="BA50" s="133"/>
      <c r="BB50" s="133"/>
      <c r="BC50" s="133"/>
      <c r="BD50" s="133"/>
      <c r="BE50" s="133"/>
      <c r="BF50" s="133"/>
      <c r="BG50" s="133"/>
      <c r="BH50" s="133"/>
      <c r="BI50" s="133"/>
      <c r="BJ50" s="133"/>
      <c r="BK50" s="133"/>
      <c r="BL50" s="133"/>
      <c r="BM50" s="133"/>
    </row>
    <row r="51" spans="1:65" ht="12.75" customHeight="1">
      <c r="A51" s="126" t="s">
        <v>182</v>
      </c>
      <c r="B51" s="133">
        <v>7.49940138079287</v>
      </c>
      <c r="C51" s="133">
        <v>8.333654762870049</v>
      </c>
      <c r="D51" s="133">
        <v>6.583063826870893</v>
      </c>
      <c r="E51" s="133">
        <v>6.012215437486018</v>
      </c>
      <c r="F51" s="133">
        <v>7.368041652541817</v>
      </c>
      <c r="G51" s="133">
        <v>7.407280024061416</v>
      </c>
      <c r="H51" s="133">
        <v>6.547597513068166</v>
      </c>
      <c r="I51" s="133">
        <v>6.061645265181861</v>
      </c>
      <c r="J51" s="133">
        <v>7.288387836008835</v>
      </c>
      <c r="K51" s="133">
        <v>8.11231690184865</v>
      </c>
      <c r="L51" s="133">
        <v>6.817514120093611</v>
      </c>
      <c r="M51" s="133">
        <v>7.347834865500114</v>
      </c>
      <c r="N51" s="133">
        <v>6.068979403196419</v>
      </c>
      <c r="O51" s="133">
        <v>5.22142569773072</v>
      </c>
      <c r="P51" s="133">
        <v>6.530381941792548</v>
      </c>
      <c r="Q51" s="133">
        <v>6.957101622702636</v>
      </c>
      <c r="R51" s="133">
        <v>7.125509886578402</v>
      </c>
      <c r="S51" s="133">
        <v>6.645117600830998</v>
      </c>
      <c r="T51" s="133">
        <v>5.910039305883242</v>
      </c>
      <c r="U51" s="133">
        <v>4.758732270939583</v>
      </c>
      <c r="V51" s="133">
        <v>6.778019524181838</v>
      </c>
      <c r="W51" s="133">
        <v>4.434025604363878</v>
      </c>
      <c r="X51" s="133">
        <v>6.55288025743792</v>
      </c>
      <c r="Y51" s="133">
        <v>6.795138871291643</v>
      </c>
      <c r="Z51" s="133">
        <v>6.320246681262388</v>
      </c>
      <c r="AA51" s="133">
        <v>5.261304129250111</v>
      </c>
      <c r="AB51" s="133">
        <v>7.290242374555822</v>
      </c>
      <c r="AC51" s="133">
        <v>7.956679093508152</v>
      </c>
      <c r="AD51" s="133">
        <v>7.102866019260759</v>
      </c>
      <c r="AE51" s="133">
        <v>7.780372539762475</v>
      </c>
      <c r="AF51" s="133">
        <v>10.739370851840329</v>
      </c>
      <c r="AG51" s="133">
        <v>9.280999931957437</v>
      </c>
      <c r="AH51" s="133">
        <v>7.131085395123497</v>
      </c>
      <c r="AI51" s="133">
        <v>7.7867497165635955</v>
      </c>
      <c r="AJ51" s="133">
        <v>47.07082245137033</v>
      </c>
      <c r="AK51" s="133">
        <v>46.103219547226125</v>
      </c>
      <c r="AL51" s="133">
        <v>44.64006137117515</v>
      </c>
      <c r="AM51" s="133">
        <v>43.790066725594095</v>
      </c>
      <c r="AN51" s="133">
        <v>46.1802232698284</v>
      </c>
      <c r="AO51" s="133">
        <v>44.61956416178076</v>
      </c>
      <c r="AP51" s="133">
        <v>70.9668573756919</v>
      </c>
      <c r="AQ51" s="133">
        <v>64.62510577550275</v>
      </c>
      <c r="AR51" s="133">
        <v>18.633806639514102</v>
      </c>
      <c r="AS51" s="133">
        <v>13.223826981526182</v>
      </c>
      <c r="AT51" s="133">
        <v>3.946624393396656</v>
      </c>
      <c r="AU51" s="133">
        <v>3.340256608377058</v>
      </c>
      <c r="AV51" s="133">
        <v>2.857164663264282</v>
      </c>
      <c r="AW51" s="133">
        <v>3.916996502526164</v>
      </c>
      <c r="AX51" s="179">
        <v>3.7006182171707116</v>
      </c>
      <c r="AY51" s="133">
        <v>3.7983054444289195</v>
      </c>
      <c r="AZ51" s="133">
        <v>3.011438093647172</v>
      </c>
      <c r="BA51" s="133">
        <v>2.336665751146926</v>
      </c>
      <c r="BB51" s="133">
        <v>3.6998082527874403</v>
      </c>
      <c r="BC51" s="133">
        <v>3.7889461262461475</v>
      </c>
      <c r="BD51" s="133">
        <v>18.221282541600463</v>
      </c>
      <c r="BE51" s="133">
        <v>16.735141249919206</v>
      </c>
      <c r="BF51" s="133">
        <v>8.964292911407615</v>
      </c>
      <c r="BG51" s="133">
        <v>8.31764110488901</v>
      </c>
      <c r="BH51" s="133">
        <v>9.381757348403223</v>
      </c>
      <c r="BI51" s="133">
        <v>8.448347951078244</v>
      </c>
      <c r="BJ51" s="133">
        <v>8.263078145561058</v>
      </c>
      <c r="BK51" s="133">
        <v>8.018356536588726</v>
      </c>
      <c r="BL51" s="133">
        <v>8.0092350552624</v>
      </c>
      <c r="BM51" s="133">
        <v>8.189028883319684</v>
      </c>
    </row>
    <row r="52" spans="1:65" ht="12.75" customHeight="1">
      <c r="A52" s="126" t="s">
        <v>183</v>
      </c>
      <c r="B52" s="133">
        <v>7.671034012748453</v>
      </c>
      <c r="C52" s="133">
        <v>8.389716187247206</v>
      </c>
      <c r="D52" s="133">
        <v>6.7935364311665385</v>
      </c>
      <c r="E52" s="133">
        <v>5.692010152621052</v>
      </c>
      <c r="F52" s="133">
        <v>7.438085334798186</v>
      </c>
      <c r="G52" s="133">
        <v>7.7981778084369235</v>
      </c>
      <c r="H52" s="133">
        <v>6.636354156707499</v>
      </c>
      <c r="I52" s="133">
        <v>5.5815985164444655</v>
      </c>
      <c r="J52" s="133">
        <v>7.273845107040442</v>
      </c>
      <c r="K52" s="133">
        <v>7.8732822950816255</v>
      </c>
      <c r="L52" s="133">
        <v>6.598455669114069</v>
      </c>
      <c r="M52" s="133">
        <v>6.729316598156733</v>
      </c>
      <c r="N52" s="133">
        <v>5.936876819500482</v>
      </c>
      <c r="O52" s="133">
        <v>4.693400950745643</v>
      </c>
      <c r="P52" s="133">
        <v>6.359049613844777</v>
      </c>
      <c r="Q52" s="133">
        <v>8.057602714080005</v>
      </c>
      <c r="R52" s="133">
        <v>7.137949454462874</v>
      </c>
      <c r="S52" s="133">
        <v>6.244934610125979</v>
      </c>
      <c r="T52" s="133">
        <v>5.724403519559473</v>
      </c>
      <c r="U52" s="133">
        <v>4.447186401527471</v>
      </c>
      <c r="V52" s="133">
        <v>6.478765734961449</v>
      </c>
      <c r="W52" s="133">
        <v>4.247687730984035</v>
      </c>
      <c r="X52" s="133">
        <v>6.537655400759976</v>
      </c>
      <c r="Y52" s="133">
        <v>6.372833725591062</v>
      </c>
      <c r="Z52" s="133">
        <v>6.452050768522983</v>
      </c>
      <c r="AA52" s="133">
        <v>4.7578634495155985</v>
      </c>
      <c r="AB52" s="133">
        <v>7.238216288720336</v>
      </c>
      <c r="AC52" s="133">
        <v>7.501781550430198</v>
      </c>
      <c r="AD52" s="133">
        <v>7.05047009657136</v>
      </c>
      <c r="AE52" s="133">
        <v>7.390116731967446</v>
      </c>
      <c r="AF52" s="133">
        <v>10.469175606394517</v>
      </c>
      <c r="AG52" s="133">
        <v>9.281748143491289</v>
      </c>
      <c r="AH52" s="133">
        <v>7.188145435410064</v>
      </c>
      <c r="AI52" s="133">
        <v>7.4390108036631775</v>
      </c>
      <c r="AJ52" s="133">
        <v>45.82409999780595</v>
      </c>
      <c r="AK52" s="133">
        <v>45.09849668340357</v>
      </c>
      <c r="AL52" s="133">
        <v>47.00699542577364</v>
      </c>
      <c r="AM52" s="133">
        <v>43.10039349683435</v>
      </c>
      <c r="AN52" s="133">
        <v>46.25091740806698</v>
      </c>
      <c r="AO52" s="133">
        <v>43.8662623846999</v>
      </c>
      <c r="AP52" s="133">
        <v>73.30905911730007</v>
      </c>
      <c r="AQ52" s="133">
        <v>67.41214268015008</v>
      </c>
      <c r="AR52" s="133">
        <v>18.660720929400412</v>
      </c>
      <c r="AS52" s="133">
        <v>13.679998937848534</v>
      </c>
      <c r="AT52" s="133">
        <v>4.033804859351938</v>
      </c>
      <c r="AU52" s="133">
        <v>3.5232525269998485</v>
      </c>
      <c r="AV52" s="133">
        <v>3.5980119647086672</v>
      </c>
      <c r="AW52" s="133">
        <v>3.6037487683968843</v>
      </c>
      <c r="AX52" s="179">
        <v>3.9644753087316404</v>
      </c>
      <c r="AY52" s="133">
        <v>3.865744091944881</v>
      </c>
      <c r="AZ52" s="133">
        <v>2.786468462040168</v>
      </c>
      <c r="BA52" s="133">
        <v>2.491853406400101</v>
      </c>
      <c r="BB52" s="133">
        <v>3.9607336731749996</v>
      </c>
      <c r="BC52" s="133">
        <v>3.8577137286702223</v>
      </c>
      <c r="BD52" s="133">
        <v>17.676596593463668</v>
      </c>
      <c r="BE52" s="133">
        <v>15.718998605293066</v>
      </c>
      <c r="BF52" s="133">
        <v>8.826137898223953</v>
      </c>
      <c r="BG52" s="133">
        <v>8.084604724335726</v>
      </c>
      <c r="BH52" s="133">
        <v>9.15412293013345</v>
      </c>
      <c r="BI52" s="133">
        <v>8.595084718634611</v>
      </c>
      <c r="BJ52" s="133">
        <v>8.180841432595356</v>
      </c>
      <c r="BK52" s="133">
        <v>8.07580628510265</v>
      </c>
      <c r="BL52" s="133">
        <v>8.330551307097727</v>
      </c>
      <c r="BM52" s="133">
        <v>8.276029220759419</v>
      </c>
    </row>
    <row r="53" spans="1:65" ht="12.75" customHeight="1">
      <c r="A53" s="126" t="s">
        <v>184</v>
      </c>
      <c r="B53" s="133">
        <v>7.435766338520066</v>
      </c>
      <c r="C53" s="133">
        <v>7.474138948170079</v>
      </c>
      <c r="D53" s="133">
        <v>6.1085189887206415</v>
      </c>
      <c r="E53" s="133">
        <v>4.926267174631839</v>
      </c>
      <c r="F53" s="133">
        <v>7.3604001674966115</v>
      </c>
      <c r="G53" s="133">
        <v>7.398947779532956</v>
      </c>
      <c r="H53" s="133">
        <v>6.271723775262988</v>
      </c>
      <c r="I53" s="133">
        <v>5.384457878508525</v>
      </c>
      <c r="J53" s="133">
        <v>6.823927655397354</v>
      </c>
      <c r="K53" s="133">
        <v>6.441936063233426</v>
      </c>
      <c r="L53" s="133">
        <v>6.618618176060738</v>
      </c>
      <c r="M53" s="133">
        <v>5.932104097527989</v>
      </c>
      <c r="N53" s="133">
        <v>5.776787607658164</v>
      </c>
      <c r="O53" s="133">
        <v>4.661569548412826</v>
      </c>
      <c r="P53" s="133">
        <v>6.282956942220436</v>
      </c>
      <c r="Q53" s="133">
        <v>7.2079722861773945</v>
      </c>
      <c r="R53" s="133">
        <v>6.906931627073741</v>
      </c>
      <c r="S53" s="133">
        <v>5.96802614639998</v>
      </c>
      <c r="T53" s="133">
        <v>5.490150514808759</v>
      </c>
      <c r="U53" s="133">
        <v>4.09021753743441</v>
      </c>
      <c r="V53" s="133">
        <v>3.7224136104588745</v>
      </c>
      <c r="W53" s="133">
        <v>3.5903836875562183</v>
      </c>
      <c r="X53" s="133">
        <v>6.360318779468224</v>
      </c>
      <c r="Y53" s="133">
        <v>5.531650494704703</v>
      </c>
      <c r="Z53" s="133">
        <v>5.711889279214899</v>
      </c>
      <c r="AA53" s="133">
        <v>4.533949091420326</v>
      </c>
      <c r="AB53" s="133">
        <v>6.813386864106867</v>
      </c>
      <c r="AC53" s="133">
        <v>6.292504884846982</v>
      </c>
      <c r="AD53" s="133">
        <v>6.6579211645694825</v>
      </c>
      <c r="AE53" s="133">
        <v>6.078891189506837</v>
      </c>
      <c r="AF53" s="133">
        <v>9.963869702234891</v>
      </c>
      <c r="AG53" s="133">
        <v>9.236710753137396</v>
      </c>
      <c r="AH53" s="133">
        <v>6.778162746024385</v>
      </c>
      <c r="AI53" s="133">
        <v>6.180698780103719</v>
      </c>
      <c r="AJ53" s="133">
        <v>47.243200001285565</v>
      </c>
      <c r="AK53" s="133">
        <v>44.642101801019415</v>
      </c>
      <c r="AL53" s="133">
        <v>45.159345989607296</v>
      </c>
      <c r="AM53" s="133">
        <v>42.91013110752766</v>
      </c>
      <c r="AN53" s="133">
        <v>46.43362518144838</v>
      </c>
      <c r="AO53" s="133">
        <v>43.83790582169093</v>
      </c>
      <c r="AP53" s="133">
        <v>69.92810520145746</v>
      </c>
      <c r="AQ53" s="133">
        <v>63.81518586364255</v>
      </c>
      <c r="AR53" s="133">
        <v>18.220323688920207</v>
      </c>
      <c r="AS53" s="133">
        <v>12.741127117234196</v>
      </c>
      <c r="AT53" s="133">
        <v>4.503562409344271</v>
      </c>
      <c r="AU53" s="133">
        <v>3.141084593522983</v>
      </c>
      <c r="AV53" s="133">
        <v>5.1127610566513715</v>
      </c>
      <c r="AW53" s="133">
        <v>3.594115856240868</v>
      </c>
      <c r="AX53" s="179">
        <v>3.763409867763831</v>
      </c>
      <c r="AY53" s="133">
        <v>3.530756138058449</v>
      </c>
      <c r="AZ53" s="133">
        <v>2.9385841155632475</v>
      </c>
      <c r="BA53" s="133">
        <v>2.3248427354512</v>
      </c>
      <c r="BB53" s="133">
        <v>3.7591303536496996</v>
      </c>
      <c r="BC53" s="133">
        <v>3.513917528159901</v>
      </c>
      <c r="BD53" s="133">
        <v>16.368476256150377</v>
      </c>
      <c r="BE53" s="133">
        <v>15.142675001287094</v>
      </c>
      <c r="BF53" s="133">
        <v>7.802309500108907</v>
      </c>
      <c r="BG53" s="133">
        <v>7.852594369523625</v>
      </c>
      <c r="BH53" s="133">
        <v>9.37601560494272</v>
      </c>
      <c r="BI53" s="133">
        <v>8.7083023081873</v>
      </c>
      <c r="BJ53" s="133">
        <v>9.093148944538083</v>
      </c>
      <c r="BK53" s="133">
        <v>8.257257428882617</v>
      </c>
      <c r="BL53" s="133">
        <v>8.629546349435465</v>
      </c>
      <c r="BM53" s="133">
        <v>8.330888863577666</v>
      </c>
    </row>
    <row r="54" spans="1:65" ht="12.75" customHeight="1">
      <c r="A54" s="126" t="s">
        <v>185</v>
      </c>
      <c r="B54" s="133">
        <v>8.06190755543594</v>
      </c>
      <c r="C54" s="133">
        <v>7.5995935077582475</v>
      </c>
      <c r="D54" s="133">
        <v>6.295260041083768</v>
      </c>
      <c r="E54" s="133">
        <v>4.92333278250932</v>
      </c>
      <c r="F54" s="133">
        <v>8.029954387235394</v>
      </c>
      <c r="G54" s="133">
        <v>7.198933510921269</v>
      </c>
      <c r="H54" s="133">
        <v>6.562073898775809</v>
      </c>
      <c r="I54" s="133">
        <v>5.233596506849242</v>
      </c>
      <c r="J54" s="133">
        <v>7.581082509768717</v>
      </c>
      <c r="K54" s="133">
        <v>6.9687903844944685</v>
      </c>
      <c r="L54" s="133">
        <v>6.685577684520732</v>
      </c>
      <c r="M54" s="133">
        <v>5.962009659047767</v>
      </c>
      <c r="N54" s="133">
        <v>5.851058535614031</v>
      </c>
      <c r="O54" s="133">
        <v>4.319874166591015</v>
      </c>
      <c r="P54" s="133">
        <v>6.4104218679026514</v>
      </c>
      <c r="Q54" s="133">
        <v>7.347760441808229</v>
      </c>
      <c r="R54" s="133">
        <v>7.249755783857678</v>
      </c>
      <c r="S54" s="133">
        <v>5.895006807168125</v>
      </c>
      <c r="T54" s="133">
        <v>5.296150752420928</v>
      </c>
      <c r="U54" s="133">
        <v>4.274819430822885</v>
      </c>
      <c r="V54" s="133">
        <v>5.570618724950092</v>
      </c>
      <c r="W54" s="133">
        <v>3.9932379255027906</v>
      </c>
      <c r="X54" s="133">
        <v>6.649845260192533</v>
      </c>
      <c r="Y54" s="133">
        <v>5.612606831602502</v>
      </c>
      <c r="Z54" s="133">
        <v>5.796806632165405</v>
      </c>
      <c r="AA54" s="133">
        <v>4.328740690460864</v>
      </c>
      <c r="AB54" s="133">
        <v>7.336850226283967</v>
      </c>
      <c r="AC54" s="133">
        <v>6.531760096143844</v>
      </c>
      <c r="AD54" s="133">
        <v>7.151824569291923</v>
      </c>
      <c r="AE54" s="133">
        <v>6.30597688370558</v>
      </c>
      <c r="AF54" s="133">
        <v>10.201649302730878</v>
      </c>
      <c r="AG54" s="133">
        <v>9.15326710755832</v>
      </c>
      <c r="AH54" s="133">
        <v>8.112173700097674</v>
      </c>
      <c r="AI54" s="133">
        <v>7.064245467887517</v>
      </c>
      <c r="AJ54" s="133">
        <v>46.3646532968824</v>
      </c>
      <c r="AK54" s="133">
        <v>42.95235565424986</v>
      </c>
      <c r="AL54" s="133">
        <v>46.5487987509401</v>
      </c>
      <c r="AM54" s="133">
        <v>40.99726544898765</v>
      </c>
      <c r="AN54" s="133">
        <v>46.400868100632806</v>
      </c>
      <c r="AO54" s="133">
        <v>42.64614707319153</v>
      </c>
      <c r="AP54" s="133">
        <v>74.68779069032792</v>
      </c>
      <c r="AQ54" s="133">
        <v>65.48268292915466</v>
      </c>
      <c r="AR54" s="133">
        <v>18.341960045465324</v>
      </c>
      <c r="AS54" s="133">
        <v>13.699204727260716</v>
      </c>
      <c r="AT54" s="133">
        <v>4.641790439964103</v>
      </c>
      <c r="AU54" s="133">
        <v>3.270476758385359</v>
      </c>
      <c r="AV54" s="133">
        <v>3.7099002755139487</v>
      </c>
      <c r="AW54" s="133">
        <v>3.886670993787768</v>
      </c>
      <c r="AX54" s="179">
        <v>4.028735707677093</v>
      </c>
      <c r="AY54" s="133">
        <v>3.6730072029145484</v>
      </c>
      <c r="AZ54" s="133">
        <v>2.721035367388034</v>
      </c>
      <c r="BA54" s="133">
        <v>2.408711164182873</v>
      </c>
      <c r="BB54" s="133">
        <v>3.9918101796997467</v>
      </c>
      <c r="BC54" s="133">
        <v>3.6427156585785845</v>
      </c>
      <c r="BD54" s="133">
        <v>16.42049941115506</v>
      </c>
      <c r="BE54" s="133">
        <v>14.873650333484624</v>
      </c>
      <c r="BF54" s="133">
        <v>8.261611375752443</v>
      </c>
      <c r="BG54" s="133">
        <v>8.07674433110728</v>
      </c>
      <c r="BH54" s="133">
        <v>9.146225401665767</v>
      </c>
      <c r="BI54" s="133">
        <v>8.72747029501713</v>
      </c>
      <c r="BJ54" s="133">
        <v>8.987617918771361</v>
      </c>
      <c r="BK54" s="133">
        <v>8.323052656069793</v>
      </c>
      <c r="BL54" s="133">
        <v>9.064319835631576</v>
      </c>
      <c r="BM54" s="133">
        <v>8.714842176797154</v>
      </c>
    </row>
    <row r="55" spans="1:65" ht="3" customHeight="1">
      <c r="A55" s="126"/>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79"/>
      <c r="AY55" s="133"/>
      <c r="AZ55" s="133"/>
      <c r="BA55" s="133"/>
      <c r="BB55" s="133"/>
      <c r="BC55" s="133"/>
      <c r="BD55" s="133"/>
      <c r="BE55" s="133"/>
      <c r="BF55" s="133"/>
      <c r="BG55" s="133"/>
      <c r="BH55" s="133"/>
      <c r="BI55" s="133"/>
      <c r="BJ55" s="133"/>
      <c r="BK55" s="133"/>
      <c r="BL55" s="133"/>
      <c r="BM55" s="133"/>
    </row>
    <row r="56" spans="1:65" ht="11.25">
      <c r="A56" s="126" t="s">
        <v>91</v>
      </c>
      <c r="B56" s="133">
        <v>7.542079390343609</v>
      </c>
      <c r="C56" s="133">
        <v>8.186649433171324</v>
      </c>
      <c r="D56" s="133">
        <v>6.6737049550111305</v>
      </c>
      <c r="E56" s="133">
        <v>5.606335833311647</v>
      </c>
      <c r="F56" s="133">
        <v>7.3926871595306</v>
      </c>
      <c r="G56" s="133">
        <v>7.601853210027906</v>
      </c>
      <c r="H56" s="133">
        <v>6.415878804375683</v>
      </c>
      <c r="I56" s="133">
        <v>5.521531989651811</v>
      </c>
      <c r="J56" s="133">
        <v>7.149204538204847</v>
      </c>
      <c r="K56" s="133">
        <v>7.536069156584955</v>
      </c>
      <c r="L56" s="133">
        <v>6.677922167764857</v>
      </c>
      <c r="M56" s="133">
        <v>6.65268994479881</v>
      </c>
      <c r="N56" s="133">
        <v>5.923386691501566</v>
      </c>
      <c r="O56" s="133">
        <v>4.8212718653446265</v>
      </c>
      <c r="P56" s="133">
        <v>6.389830387352139</v>
      </c>
      <c r="Q56" s="133">
        <v>6.306752628912154</v>
      </c>
      <c r="R56" s="133">
        <v>7.035986082964206</v>
      </c>
      <c r="S56" s="133">
        <v>6.153576141018865</v>
      </c>
      <c r="T56" s="133">
        <v>5.67262513503565</v>
      </c>
      <c r="U56" s="133">
        <v>4.32714849483766</v>
      </c>
      <c r="V56" s="133">
        <v>4.825445613391242</v>
      </c>
      <c r="W56" s="133">
        <v>3.861283088691414</v>
      </c>
      <c r="X56" s="133">
        <v>6.476339605440431</v>
      </c>
      <c r="Y56" s="133">
        <v>6.13529122826498</v>
      </c>
      <c r="Z56" s="133">
        <v>6.238338783651128</v>
      </c>
      <c r="AA56" s="133">
        <v>4.773826932482426</v>
      </c>
      <c r="AB56" s="133">
        <v>7.114009463447898</v>
      </c>
      <c r="AC56" s="133">
        <v>7.2662332676566646</v>
      </c>
      <c r="AD56" s="133">
        <v>6.945045124605256</v>
      </c>
      <c r="AE56" s="133">
        <v>7.079825722352972</v>
      </c>
      <c r="AF56" s="133">
        <v>10.288931078294976</v>
      </c>
      <c r="AG56" s="133">
        <v>9.259243829820582</v>
      </c>
      <c r="AH56" s="133">
        <v>7.039981344213002</v>
      </c>
      <c r="AI56" s="133">
        <v>7.1265678002561454</v>
      </c>
      <c r="AJ56" s="133">
        <v>46.823907527627014</v>
      </c>
      <c r="AK56" s="133">
        <v>44.98627901739529</v>
      </c>
      <c r="AL56" s="133">
        <v>45.55851070324794</v>
      </c>
      <c r="AM56" s="133">
        <v>43.06993128403755</v>
      </c>
      <c r="AN56" s="133">
        <v>46.345979435478995</v>
      </c>
      <c r="AO56" s="133">
        <v>43.96341775914509</v>
      </c>
      <c r="AP56" s="133">
        <v>71.5171481849972</v>
      </c>
      <c r="AQ56" s="133">
        <v>65.41379853930239</v>
      </c>
      <c r="AR56" s="133">
        <v>18.54922903450249</v>
      </c>
      <c r="AS56" s="133">
        <v>13.265879615779669</v>
      </c>
      <c r="AT56" s="133">
        <v>4.180377243209102</v>
      </c>
      <c r="AU56" s="133">
        <v>3.316207575988203</v>
      </c>
      <c r="AV56" s="133">
        <v>4.183435887572325</v>
      </c>
      <c r="AW56" s="133">
        <v>3.6948889303974957</v>
      </c>
      <c r="AX56" s="179">
        <v>3.8223488255910647</v>
      </c>
      <c r="AY56" s="133">
        <v>3.746026561027237</v>
      </c>
      <c r="AZ56" s="133">
        <v>2.8817772613053365</v>
      </c>
      <c r="BA56" s="133">
        <v>2.3723581375403704</v>
      </c>
      <c r="BB56" s="133">
        <v>3.8196090681282384</v>
      </c>
      <c r="BC56" s="133">
        <v>3.7344698351636842</v>
      </c>
      <c r="BD56" s="133">
        <v>16.90976733577042</v>
      </c>
      <c r="BE56" s="133">
        <v>15.42051922258037</v>
      </c>
      <c r="BF56" s="133">
        <v>8.336029205350231</v>
      </c>
      <c r="BG56" s="133">
        <v>8.001660124926746</v>
      </c>
      <c r="BH56" s="133">
        <v>9.311811491317354</v>
      </c>
      <c r="BI56" s="133">
        <v>8.642389457126725</v>
      </c>
      <c r="BJ56" s="133">
        <v>8.72175899284224</v>
      </c>
      <c r="BK56" s="133">
        <v>8.18726606396089</v>
      </c>
      <c r="BL56" s="133">
        <v>8.501830907691305</v>
      </c>
      <c r="BM56" s="133">
        <v>8.305365108293769</v>
      </c>
    </row>
    <row r="57" spans="1:65" ht="11.25">
      <c r="A57" s="126" t="s">
        <v>239</v>
      </c>
      <c r="B57" s="133">
        <v>8.06190755543594</v>
      </c>
      <c r="C57" s="133">
        <v>7.5995935077582475</v>
      </c>
      <c r="D57" s="133">
        <v>6.295260041083768</v>
      </c>
      <c r="E57" s="133">
        <v>4.92333278250932</v>
      </c>
      <c r="F57" s="133">
        <v>8.029954387235394</v>
      </c>
      <c r="G57" s="133">
        <v>7.287295972960399</v>
      </c>
      <c r="H57" s="133">
        <v>6.562073898775809</v>
      </c>
      <c r="I57" s="133">
        <v>5.233596506849242</v>
      </c>
      <c r="J57" s="133">
        <v>7.581082509768717</v>
      </c>
      <c r="K57" s="133">
        <v>6.9687903844944685</v>
      </c>
      <c r="L57" s="133">
        <v>6.685577684520732</v>
      </c>
      <c r="M57" s="133">
        <v>5.962009659047767</v>
      </c>
      <c r="N57" s="133">
        <v>5.851058535614031</v>
      </c>
      <c r="O57" s="133">
        <v>4.319874166591015</v>
      </c>
      <c r="P57" s="133">
        <v>6.4104218679026514</v>
      </c>
      <c r="Q57" s="133">
        <v>9.72072065103576</v>
      </c>
      <c r="R57" s="133">
        <v>7.249755783857678</v>
      </c>
      <c r="S57" s="133">
        <v>5.895006807168125</v>
      </c>
      <c r="T57" s="133">
        <v>5.296150752420928</v>
      </c>
      <c r="U57" s="133">
        <v>4.274819430822885</v>
      </c>
      <c r="V57" s="133">
        <v>5.570618724950092</v>
      </c>
      <c r="W57" s="133">
        <v>3.9932379255027906</v>
      </c>
      <c r="X57" s="133">
        <v>6.649845260192533</v>
      </c>
      <c r="Y57" s="133">
        <v>5.612606831602502</v>
      </c>
      <c r="Z57" s="133">
        <v>5.796806632165405</v>
      </c>
      <c r="AA57" s="133">
        <v>4.328740690460864</v>
      </c>
      <c r="AB57" s="133">
        <v>7.336850226283967</v>
      </c>
      <c r="AC57" s="133">
        <v>6.531760096143844</v>
      </c>
      <c r="AD57" s="133">
        <v>7.151824569291923</v>
      </c>
      <c r="AE57" s="133">
        <v>6.30597688370558</v>
      </c>
      <c r="AF57" s="133">
        <v>10.201649302730878</v>
      </c>
      <c r="AG57" s="133">
        <v>9.15326710755832</v>
      </c>
      <c r="AH57" s="133">
        <v>8.112173700097674</v>
      </c>
      <c r="AI57" s="133">
        <v>7.064245467887517</v>
      </c>
      <c r="AJ57" s="133">
        <v>46.3646532968824</v>
      </c>
      <c r="AK57" s="133">
        <v>42.95235565424986</v>
      </c>
      <c r="AL57" s="133">
        <v>46.5487987509401</v>
      </c>
      <c r="AM57" s="133">
        <v>40.99726544898765</v>
      </c>
      <c r="AN57" s="133">
        <v>46.400868100632806</v>
      </c>
      <c r="AO57" s="133">
        <v>42.64614707319153</v>
      </c>
      <c r="AP57" s="133">
        <v>74.68779069032792</v>
      </c>
      <c r="AQ57" s="133">
        <v>65.48268292915466</v>
      </c>
      <c r="AR57" s="133">
        <v>18.341960045465324</v>
      </c>
      <c r="AS57" s="133">
        <v>13.699204727260716</v>
      </c>
      <c r="AT57" s="133">
        <v>4.641790439964103</v>
      </c>
      <c r="AU57" s="133">
        <v>3.270476758385359</v>
      </c>
      <c r="AV57" s="133">
        <v>3.7099002755139487</v>
      </c>
      <c r="AW57" s="133">
        <v>3.886670993787768</v>
      </c>
      <c r="AX57" s="179">
        <v>4.028735707677093</v>
      </c>
      <c r="AY57" s="133">
        <v>3.6730072029145484</v>
      </c>
      <c r="AZ57" s="133">
        <v>2.721035367388034</v>
      </c>
      <c r="BA57" s="133">
        <v>2.408711164182873</v>
      </c>
      <c r="BB57" s="133">
        <v>3.9918101796997467</v>
      </c>
      <c r="BC57" s="133">
        <v>3.6427156585785845</v>
      </c>
      <c r="BD57" s="133">
        <v>16.42049941115506</v>
      </c>
      <c r="BE57" s="133">
        <v>14.873650333484624</v>
      </c>
      <c r="BF57" s="133">
        <v>8.261611375752443</v>
      </c>
      <c r="BG57" s="133">
        <v>8.07674433110728</v>
      </c>
      <c r="BH57" s="133">
        <v>9.146225401665767</v>
      </c>
      <c r="BI57" s="133">
        <v>8.72747029501713</v>
      </c>
      <c r="BJ57" s="133">
        <v>8.987617918771361</v>
      </c>
      <c r="BK57" s="133">
        <v>8.323052656069793</v>
      </c>
      <c r="BL57" s="133">
        <v>9.064319835631576</v>
      </c>
      <c r="BM57" s="133">
        <v>8.714842176797154</v>
      </c>
    </row>
    <row r="58" spans="1:65" ht="3" customHeight="1">
      <c r="A58" s="126"/>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79"/>
      <c r="AY58" s="133"/>
      <c r="AZ58" s="133"/>
      <c r="BA58" s="133"/>
      <c r="BB58" s="133"/>
      <c r="BC58" s="133"/>
      <c r="BD58" s="133"/>
      <c r="BE58" s="133"/>
      <c r="BF58" s="133"/>
      <c r="BG58" s="133"/>
      <c r="BH58" s="133"/>
      <c r="BI58" s="133"/>
      <c r="BJ58" s="133"/>
      <c r="BK58" s="133"/>
      <c r="BL58" s="133"/>
      <c r="BM58" s="133"/>
    </row>
    <row r="59" spans="1:65" ht="11.25">
      <c r="A59" s="127" t="s">
        <v>5</v>
      </c>
      <c r="B59" s="133">
        <v>7.9783515830381875</v>
      </c>
      <c r="C59" s="133">
        <v>8.922192850700897</v>
      </c>
      <c r="D59" s="133">
        <v>7.013280470853049</v>
      </c>
      <c r="E59" s="133">
        <v>6.632160291134848</v>
      </c>
      <c r="F59" s="133">
        <v>7.785487672589926</v>
      </c>
      <c r="G59" s="133">
        <v>7.3336038134511</v>
      </c>
      <c r="H59" s="133">
        <v>7.2699226781332555</v>
      </c>
      <c r="I59" s="133">
        <v>7.055094596888442</v>
      </c>
      <c r="J59" s="133">
        <v>7.780756578497666</v>
      </c>
      <c r="K59" s="133">
        <v>8.876310941780991</v>
      </c>
      <c r="L59" s="133">
        <v>7.519938228723028</v>
      </c>
      <c r="M59" s="133">
        <v>8.23080589909847</v>
      </c>
      <c r="N59" s="133">
        <v>6.325511890172189</v>
      </c>
      <c r="O59" s="133">
        <v>5.069380144896162</v>
      </c>
      <c r="P59" s="133">
        <v>7.337618796908953</v>
      </c>
      <c r="Q59" s="133">
        <v>8.221206650474526</v>
      </c>
      <c r="R59" s="133">
        <v>8.295951565480918</v>
      </c>
      <c r="S59" s="133">
        <v>7.312714096933045</v>
      </c>
      <c r="T59" s="133">
        <v>6.3366424221483495</v>
      </c>
      <c r="U59" s="133">
        <v>5.366316061237636</v>
      </c>
      <c r="V59" s="133">
        <v>6.085446000725601</v>
      </c>
      <c r="W59" s="133">
        <v>4.728994554728631</v>
      </c>
      <c r="X59" s="133">
        <v>7.312861370534058</v>
      </c>
      <c r="Y59" s="133">
        <v>8.003177301369465</v>
      </c>
      <c r="Z59" s="133">
        <v>6.923299133931283</v>
      </c>
      <c r="AA59" s="133">
        <v>6.010684179787458</v>
      </c>
      <c r="AB59" s="133">
        <v>7.91085259028724</v>
      </c>
      <c r="AC59" s="133">
        <v>8.817995991562098</v>
      </c>
      <c r="AD59" s="133">
        <v>7.716662041819378</v>
      </c>
      <c r="AE59" s="133">
        <v>8.755547033289632</v>
      </c>
      <c r="AF59" s="133">
        <v>11.158738182356217</v>
      </c>
      <c r="AG59" s="133">
        <v>9.275200252349316</v>
      </c>
      <c r="AH59" s="133">
        <v>7.733890803658204</v>
      </c>
      <c r="AI59" s="133">
        <v>8.756192304683086</v>
      </c>
      <c r="AJ59" s="133">
        <v>47.34938284210242</v>
      </c>
      <c r="AK59" s="133">
        <v>43.769148512095185</v>
      </c>
      <c r="AL59" s="133">
        <v>44.943454994613205</v>
      </c>
      <c r="AM59" s="133">
        <v>40.296287112096415</v>
      </c>
      <c r="AN59" s="133">
        <v>46.871349690782836</v>
      </c>
      <c r="AO59" s="133">
        <v>42.69663530448517</v>
      </c>
      <c r="AP59" s="133">
        <v>70.74180647441682</v>
      </c>
      <c r="AQ59" s="133">
        <v>66.05896472916096</v>
      </c>
      <c r="AR59" s="133">
        <v>18.699882566893972</v>
      </c>
      <c r="AS59" s="133">
        <v>13.228634736415342</v>
      </c>
      <c r="AT59" s="133">
        <v>2.4999591438504787</v>
      </c>
      <c r="AU59" s="133">
        <v>3.2705661533945376</v>
      </c>
      <c r="AV59" s="133">
        <v>3.3855532831992705</v>
      </c>
      <c r="AW59" s="133">
        <v>3.5121593518065453</v>
      </c>
      <c r="AX59" s="179">
        <v>4.136443802020904</v>
      </c>
      <c r="AY59" s="133">
        <v>4.160548627036596</v>
      </c>
      <c r="AZ59" s="133">
        <v>2.9231030229541934</v>
      </c>
      <c r="BA59" s="133">
        <v>2.4806850930137574</v>
      </c>
      <c r="BB59" s="133">
        <v>4.132069403427492</v>
      </c>
      <c r="BC59" s="133">
        <v>4.149244730182774</v>
      </c>
      <c r="BD59" s="133">
        <v>19.466816469403867</v>
      </c>
      <c r="BE59" s="133">
        <v>17.388010337807444</v>
      </c>
      <c r="BF59" s="133">
        <v>8.208613553681909</v>
      </c>
      <c r="BG59" s="133">
        <v>7.857999184658487</v>
      </c>
      <c r="BH59" s="133">
        <v>8.569845754251899</v>
      </c>
      <c r="BI59" s="133">
        <v>9.034367996077794</v>
      </c>
      <c r="BJ59" s="133">
        <v>8.157132936051305</v>
      </c>
      <c r="BK59" s="133">
        <v>7.942457686392054</v>
      </c>
      <c r="BL59" s="133">
        <v>8.20615865836329</v>
      </c>
      <c r="BM59" s="133">
        <v>8.700563249880577</v>
      </c>
    </row>
    <row r="60" spans="1:65" ht="11.25">
      <c r="A60" s="127" t="s">
        <v>6</v>
      </c>
      <c r="B60" s="133">
        <v>7.846176699496927</v>
      </c>
      <c r="C60" s="133">
        <v>8.653817088387726</v>
      </c>
      <c r="D60" s="133">
        <v>6.8250845845682635</v>
      </c>
      <c r="E60" s="133">
        <v>6.36195411893009</v>
      </c>
      <c r="F60" s="133">
        <v>7.700105065660269</v>
      </c>
      <c r="G60" s="133">
        <v>8.415712354775215</v>
      </c>
      <c r="H60" s="133">
        <v>7.254730823873277</v>
      </c>
      <c r="I60" s="133">
        <v>6.890856984462715</v>
      </c>
      <c r="J60" s="133">
        <v>7.671322434807449</v>
      </c>
      <c r="K60" s="133">
        <v>8.615920568998735</v>
      </c>
      <c r="L60" s="133">
        <v>7.25501084245437</v>
      </c>
      <c r="M60" s="133">
        <v>7.810115076432925</v>
      </c>
      <c r="N60" s="133">
        <v>6.21697101901868</v>
      </c>
      <c r="O60" s="133">
        <v>4.741079516075874</v>
      </c>
      <c r="P60" s="133">
        <v>6.935487385031787</v>
      </c>
      <c r="Q60" s="133">
        <v>8.709873133548337</v>
      </c>
      <c r="R60" s="133">
        <v>8.13124159981341</v>
      </c>
      <c r="S60" s="133">
        <v>7.454198240801004</v>
      </c>
      <c r="T60" s="133">
        <v>6.24465288770812</v>
      </c>
      <c r="U60" s="133">
        <v>4.97760811878809</v>
      </c>
      <c r="V60" s="133">
        <v>7.808885787653662</v>
      </c>
      <c r="W60" s="133">
        <v>4.8012614494737775</v>
      </c>
      <c r="X60" s="133">
        <v>7.014534571422021</v>
      </c>
      <c r="Y60" s="133">
        <v>7.462513150810672</v>
      </c>
      <c r="Z60" s="133">
        <v>6.624771087899404</v>
      </c>
      <c r="AA60" s="133">
        <v>5.320979717623184</v>
      </c>
      <c r="AB60" s="133">
        <v>7.740191910531119</v>
      </c>
      <c r="AC60" s="133">
        <v>8.512655994155354</v>
      </c>
      <c r="AD60" s="133">
        <v>7.5489491875071835</v>
      </c>
      <c r="AE60" s="133">
        <v>8.431882654262864</v>
      </c>
      <c r="AF60" s="133">
        <v>10.858267220389813</v>
      </c>
      <c r="AG60" s="133">
        <v>9.354919890790335</v>
      </c>
      <c r="AH60" s="133">
        <v>7.594187541284273</v>
      </c>
      <c r="AI60" s="133">
        <v>8.435946673859744</v>
      </c>
      <c r="AJ60" s="133">
        <v>46.656774468057506</v>
      </c>
      <c r="AK60" s="133">
        <v>44.66718767881524</v>
      </c>
      <c r="AL60" s="133">
        <v>45.82109899292259</v>
      </c>
      <c r="AM60" s="133">
        <v>39.95693471893064</v>
      </c>
      <c r="AN60" s="133">
        <v>46.24182590951496</v>
      </c>
      <c r="AO60" s="133">
        <v>42.10022549452181</v>
      </c>
      <c r="AP60" s="133">
        <v>73.1461914097824</v>
      </c>
      <c r="AQ60" s="133">
        <v>67.68533690574381</v>
      </c>
      <c r="AR60" s="133">
        <v>18.752187007494616</v>
      </c>
      <c r="AS60" s="133">
        <v>13.716510602022359</v>
      </c>
      <c r="AT60" s="133">
        <v>2.5033314691954693</v>
      </c>
      <c r="AU60" s="133">
        <v>3.5330390554445765</v>
      </c>
      <c r="AV60" s="133">
        <v>4.7394258603443955</v>
      </c>
      <c r="AW60" s="133">
        <v>3.852476926609851</v>
      </c>
      <c r="AX60" s="179">
        <v>3.9752316428664556</v>
      </c>
      <c r="AY60" s="133">
        <v>3.994158577248476</v>
      </c>
      <c r="AZ60" s="133">
        <v>3.202532824996503</v>
      </c>
      <c r="BA60" s="133">
        <v>2.529309666517047</v>
      </c>
      <c r="BB60" s="133">
        <v>3.9663290937518036</v>
      </c>
      <c r="BC60" s="133">
        <v>3.9816224155419753</v>
      </c>
      <c r="BD60" s="133">
        <v>18.399251680374512</v>
      </c>
      <c r="BE60" s="133">
        <v>16.441890106405282</v>
      </c>
      <c r="BF60" s="133">
        <v>8.180947081097015</v>
      </c>
      <c r="BG60" s="133">
        <v>7.775975490738522</v>
      </c>
      <c r="BH60" s="133">
        <v>8.49584751762525</v>
      </c>
      <c r="BI60" s="133">
        <v>9.33876629960292</v>
      </c>
      <c r="BJ60" s="133">
        <v>8.386047961270739</v>
      </c>
      <c r="BK60" s="133">
        <v>8.276340224142741</v>
      </c>
      <c r="BL60" s="133">
        <v>8.980053504707698</v>
      </c>
      <c r="BM60" s="133">
        <v>8.81291391783293</v>
      </c>
    </row>
    <row r="61" spans="1:65" ht="11.25">
      <c r="A61" s="127" t="s">
        <v>7</v>
      </c>
      <c r="B61" s="133">
        <v>7.501046019764115</v>
      </c>
      <c r="C61" s="133">
        <v>8.27829009481103</v>
      </c>
      <c r="D61" s="133">
        <v>6.462258230825388</v>
      </c>
      <c r="E61" s="133">
        <v>5.584821430145539</v>
      </c>
      <c r="F61" s="133">
        <v>7.3219891402177195</v>
      </c>
      <c r="G61" s="133">
        <v>7.818538532896701</v>
      </c>
      <c r="H61" s="133">
        <v>6.944805258250183</v>
      </c>
      <c r="I61" s="133">
        <v>6.333129316653941</v>
      </c>
      <c r="J61" s="133">
        <v>7.29084138782805</v>
      </c>
      <c r="K61" s="133">
        <v>8.211238218734836</v>
      </c>
      <c r="L61" s="133">
        <v>6.685631930977388</v>
      </c>
      <c r="M61" s="133">
        <v>7.292250407437388</v>
      </c>
      <c r="N61" s="133">
        <v>6.31392753696775</v>
      </c>
      <c r="O61" s="133">
        <v>4.8639897620524675</v>
      </c>
      <c r="P61" s="133">
        <v>6.592059512054613</v>
      </c>
      <c r="Q61" s="133">
        <v>8.594747153188905</v>
      </c>
      <c r="R61" s="133">
        <v>7.151330113058442</v>
      </c>
      <c r="S61" s="133">
        <v>6.953148916464144</v>
      </c>
      <c r="T61" s="133">
        <v>5.9274438094115975</v>
      </c>
      <c r="U61" s="133">
        <v>4.807576204343379</v>
      </c>
      <c r="V61" s="133">
        <v>5.874583297012085</v>
      </c>
      <c r="W61" s="133">
        <v>4.556836163217087</v>
      </c>
      <c r="X61" s="133">
        <v>6.6047545996452985</v>
      </c>
      <c r="Y61" s="133">
        <v>7.024461520121591</v>
      </c>
      <c r="Z61" s="133">
        <v>6.361363826705978</v>
      </c>
      <c r="AA61" s="133">
        <v>4.982400967064164</v>
      </c>
      <c r="AB61" s="133">
        <v>7.288430975621914</v>
      </c>
      <c r="AC61" s="133">
        <v>8.004265227100458</v>
      </c>
      <c r="AD61" s="133">
        <v>7.111717348662228</v>
      </c>
      <c r="AE61" s="133">
        <v>7.909842174587648</v>
      </c>
      <c r="AF61" s="133">
        <v>10.813007660753126</v>
      </c>
      <c r="AG61" s="133">
        <v>9.61288050862349</v>
      </c>
      <c r="AH61" s="133">
        <v>7.195470411012849</v>
      </c>
      <c r="AI61" s="133">
        <v>7.933379006183595</v>
      </c>
      <c r="AJ61" s="133">
        <v>39.54899180251219</v>
      </c>
      <c r="AK61" s="133">
        <v>44.63092032119157</v>
      </c>
      <c r="AL61" s="133">
        <v>49.6520553324536</v>
      </c>
      <c r="AM61" s="133">
        <v>41.497827739292845</v>
      </c>
      <c r="AN61" s="133">
        <v>48.268304812190934</v>
      </c>
      <c r="AO61" s="133">
        <v>41.97326446117514</v>
      </c>
      <c r="AP61" s="133">
        <v>72.82848965844059</v>
      </c>
      <c r="AQ61" s="133">
        <v>66.83386505519238</v>
      </c>
      <c r="AR61" s="133">
        <v>18.564792989506103</v>
      </c>
      <c r="AS61" s="133">
        <v>13.520458342473354</v>
      </c>
      <c r="AT61" s="133">
        <v>4.723475507195521</v>
      </c>
      <c r="AU61" s="133">
        <v>3.913343703809326</v>
      </c>
      <c r="AV61" s="133">
        <v>2.68586824226327</v>
      </c>
      <c r="AW61" s="133">
        <v>4.263945126564471</v>
      </c>
      <c r="AX61" s="179">
        <v>3.7555794337270676</v>
      </c>
      <c r="AY61" s="133">
        <v>3.8959319158727213</v>
      </c>
      <c r="AZ61" s="133">
        <v>2.5202463781673647</v>
      </c>
      <c r="BA61" s="133">
        <v>2.420954344469286</v>
      </c>
      <c r="BB61" s="133">
        <v>3.7521916052224924</v>
      </c>
      <c r="BC61" s="133">
        <v>3.8847079514842173</v>
      </c>
      <c r="BD61" s="133">
        <v>18.039558781904155</v>
      </c>
      <c r="BE61" s="133">
        <v>16.16554117007493</v>
      </c>
      <c r="BF61" s="133">
        <v>10.986838599392316</v>
      </c>
      <c r="BG61" s="133">
        <v>9.009003029595684</v>
      </c>
      <c r="BH61" s="133">
        <v>10.076796545534954</v>
      </c>
      <c r="BI61" s="133">
        <v>8.881196141488163</v>
      </c>
      <c r="BJ61" s="133">
        <v>8.550480790603778</v>
      </c>
      <c r="BK61" s="133">
        <v>8.437111686456465</v>
      </c>
      <c r="BL61" s="133">
        <v>8.736973883039886</v>
      </c>
      <c r="BM61" s="133">
        <v>8.850605255660811</v>
      </c>
    </row>
    <row r="62" spans="1:65" ht="11.25">
      <c r="A62" s="127" t="s">
        <v>8</v>
      </c>
      <c r="B62" s="133">
        <v>7.505883071770344</v>
      </c>
      <c r="C62" s="133">
        <v>7.916423809132307</v>
      </c>
      <c r="D62" s="133">
        <v>6.568330557874033</v>
      </c>
      <c r="E62" s="133">
        <v>5.39189507283231</v>
      </c>
      <c r="F62" s="133">
        <v>7.370498303930221</v>
      </c>
      <c r="G62" s="133">
        <v>7.51526476321898</v>
      </c>
      <c r="H62" s="133">
        <v>6.985508300872955</v>
      </c>
      <c r="I62" s="133">
        <v>6.206483446719817</v>
      </c>
      <c r="J62" s="133">
        <v>7.336310433522745</v>
      </c>
      <c r="K62" s="133">
        <v>7.7640837066337</v>
      </c>
      <c r="L62" s="133">
        <v>6.6762930597122505</v>
      </c>
      <c r="M62" s="133">
        <v>6.978444840505402</v>
      </c>
      <c r="N62" s="133">
        <v>6.212741349055344</v>
      </c>
      <c r="O62" s="133">
        <v>4.82979263876874</v>
      </c>
      <c r="P62" s="133">
        <v>6.548673028989799</v>
      </c>
      <c r="Q62" s="133">
        <v>8.256649063058266</v>
      </c>
      <c r="R62" s="133">
        <v>7.228761463156756</v>
      </c>
      <c r="S62" s="133">
        <v>6.889785113927223</v>
      </c>
      <c r="T62" s="133">
        <v>5.9072529300448275</v>
      </c>
      <c r="U62" s="133">
        <v>4.678149577270066</v>
      </c>
      <c r="V62" s="133">
        <v>5.807177332086103</v>
      </c>
      <c r="W62" s="133">
        <v>4.278809477346256</v>
      </c>
      <c r="X62" s="133">
        <v>6.590318737603532</v>
      </c>
      <c r="Y62" s="133">
        <v>6.703702222372894</v>
      </c>
      <c r="Z62" s="133">
        <v>6.352307213073518</v>
      </c>
      <c r="AA62" s="133">
        <v>4.828334559536136</v>
      </c>
      <c r="AB62" s="133">
        <v>7.27757567355423</v>
      </c>
      <c r="AC62" s="133">
        <v>7.545857733495036</v>
      </c>
      <c r="AD62" s="133">
        <v>7.110204655528935</v>
      </c>
      <c r="AE62" s="133">
        <v>7.428654353783765</v>
      </c>
      <c r="AF62" s="133">
        <v>10.846122003913932</v>
      </c>
      <c r="AG62" s="133">
        <v>9.397573817607906</v>
      </c>
      <c r="AH62" s="133">
        <v>7.2230467797338545</v>
      </c>
      <c r="AI62" s="133">
        <v>7.467293518223613</v>
      </c>
      <c r="AJ62" s="133">
        <v>43.95090823105899</v>
      </c>
      <c r="AK62" s="133">
        <v>46.123177997877946</v>
      </c>
      <c r="AL62" s="133">
        <v>44.2936230956979</v>
      </c>
      <c r="AM62" s="133">
        <v>41.716446465746685</v>
      </c>
      <c r="AN62" s="133">
        <v>44.11444650204139</v>
      </c>
      <c r="AO62" s="133">
        <v>43.82483970890953</v>
      </c>
      <c r="AP62" s="133">
        <v>71.6193731548697</v>
      </c>
      <c r="AQ62" s="133">
        <v>64.11912219467607</v>
      </c>
      <c r="AR62" s="133">
        <v>18.51663046979427</v>
      </c>
      <c r="AS62" s="133">
        <v>13.26149467187026</v>
      </c>
      <c r="AT62" s="133">
        <v>4.747944586202985</v>
      </c>
      <c r="AU62" s="133">
        <v>3.631399719538954</v>
      </c>
      <c r="AV62" s="133">
        <v>2.545600078842099</v>
      </c>
      <c r="AW62" s="133">
        <v>3.9186005195290434</v>
      </c>
      <c r="AX62" s="179">
        <v>3.8227181360378575</v>
      </c>
      <c r="AY62" s="133">
        <v>3.828286542942697</v>
      </c>
      <c r="AZ62" s="133">
        <v>2.6559487272939775</v>
      </c>
      <c r="BA62" s="133">
        <v>2.4896853606717033</v>
      </c>
      <c r="BB62" s="133">
        <v>3.819849120248622</v>
      </c>
      <c r="BC62" s="133">
        <v>3.820089576795689</v>
      </c>
      <c r="BD62" s="133">
        <v>17.0027169046215</v>
      </c>
      <c r="BE62" s="133">
        <v>15.596817741101312</v>
      </c>
      <c r="BF62" s="133">
        <v>11.370741225588183</v>
      </c>
      <c r="BG62" s="133">
        <v>8.774826325780813</v>
      </c>
      <c r="BH62" s="133">
        <v>10.109369089451825</v>
      </c>
      <c r="BI62" s="133">
        <v>8.445917378861601</v>
      </c>
      <c r="BJ62" s="133">
        <v>8.67040486652161</v>
      </c>
      <c r="BK62" s="133">
        <v>8.340355775304577</v>
      </c>
      <c r="BL62" s="133">
        <v>8.802676297858794</v>
      </c>
      <c r="BM62" s="133">
        <v>8.865545738658632</v>
      </c>
    </row>
    <row r="63" spans="1:65" ht="11.25">
      <c r="A63" s="127" t="s">
        <v>9</v>
      </c>
      <c r="B63" s="133">
        <v>7.498778159823312</v>
      </c>
      <c r="C63" s="133">
        <v>7.491507072965443</v>
      </c>
      <c r="D63" s="133">
        <v>6.511820094995929</v>
      </c>
      <c r="E63" s="133">
        <v>4.839252889552722</v>
      </c>
      <c r="F63" s="133">
        <v>7.3700956787928025</v>
      </c>
      <c r="G63" s="133">
        <v>7.1630524918378145</v>
      </c>
      <c r="H63" s="133">
        <v>6.338294313524033</v>
      </c>
      <c r="I63" s="133">
        <v>5.683238302111891</v>
      </c>
      <c r="J63" s="133">
        <v>7.067277838664351</v>
      </c>
      <c r="K63" s="133">
        <v>6.926034905517065</v>
      </c>
      <c r="L63" s="133">
        <v>6.592161301017564</v>
      </c>
      <c r="M63" s="133">
        <v>6.283051455615583</v>
      </c>
      <c r="N63" s="133">
        <v>5.812762457844333</v>
      </c>
      <c r="O63" s="133">
        <v>4.789161039868071</v>
      </c>
      <c r="P63" s="133">
        <v>6.326072672223148</v>
      </c>
      <c r="Q63" s="133">
        <v>6.920894591252852</v>
      </c>
      <c r="R63" s="133">
        <v>6.847022753082227</v>
      </c>
      <c r="S63" s="133">
        <v>6.203796203635617</v>
      </c>
      <c r="T63" s="133">
        <v>5.638214129042617</v>
      </c>
      <c r="U63" s="133">
        <v>4.337294631559623</v>
      </c>
      <c r="V63" s="133">
        <v>4.348320751060422</v>
      </c>
      <c r="W63" s="133">
        <v>3.90641656194994</v>
      </c>
      <c r="X63" s="133">
        <v>6.426053154661515</v>
      </c>
      <c r="Y63" s="133">
        <v>5.963242284294593</v>
      </c>
      <c r="Z63" s="133">
        <v>6.013252588127306</v>
      </c>
      <c r="AA63" s="133">
        <v>4.674194294633425</v>
      </c>
      <c r="AB63" s="133">
        <v>6.9835482234824395</v>
      </c>
      <c r="AC63" s="133">
        <v>6.693987486885794</v>
      </c>
      <c r="AD63" s="133">
        <v>6.825140352633305</v>
      </c>
      <c r="AE63" s="133">
        <v>6.523407387787783</v>
      </c>
      <c r="AF63" s="133">
        <v>10.575148339935884</v>
      </c>
      <c r="AG63" s="133">
        <v>9.40575058448475</v>
      </c>
      <c r="AH63" s="133">
        <v>7.222810498553732</v>
      </c>
      <c r="AI63" s="133">
        <v>6.7588030004774655</v>
      </c>
      <c r="AJ63" s="133">
        <v>46.78604548916771</v>
      </c>
      <c r="AK63" s="133">
        <v>45.384760130422016</v>
      </c>
      <c r="AL63" s="133">
        <v>45.58490002872114</v>
      </c>
      <c r="AM63" s="133">
        <v>44.318602875220705</v>
      </c>
      <c r="AN63" s="133">
        <v>46.27077070192057</v>
      </c>
      <c r="AO63" s="133">
        <v>44.54627824042823</v>
      </c>
      <c r="AP63" s="133">
        <v>70.16825908399873</v>
      </c>
      <c r="AQ63" s="133">
        <v>63.45465670708402</v>
      </c>
      <c r="AR63" s="133">
        <v>18.388662987989505</v>
      </c>
      <c r="AS63" s="133">
        <v>12.903004687495859</v>
      </c>
      <c r="AT63" s="133">
        <v>4.75163336049261</v>
      </c>
      <c r="AU63" s="133">
        <v>2.955482022300417</v>
      </c>
      <c r="AV63" s="133">
        <v>4.584099466287119</v>
      </c>
      <c r="AW63" s="133">
        <v>3.1419106940974624</v>
      </c>
      <c r="AX63" s="179">
        <v>3.88187636932239</v>
      </c>
      <c r="AY63" s="133">
        <v>3.650450009326206</v>
      </c>
      <c r="AZ63" s="133">
        <v>2.3495346676046514</v>
      </c>
      <c r="BA63" s="133">
        <v>2.4477218550815385</v>
      </c>
      <c r="BB63" s="133">
        <v>3.8752300897014686</v>
      </c>
      <c r="BC63" s="133">
        <v>3.6386299645993376</v>
      </c>
      <c r="BD63" s="133">
        <v>16.323143104558998</v>
      </c>
      <c r="BE63" s="133">
        <v>15.50318466358064</v>
      </c>
      <c r="BF63" s="133">
        <v>7.85017267798283</v>
      </c>
      <c r="BG63" s="133">
        <v>7.513138854388029</v>
      </c>
      <c r="BH63" s="133">
        <v>9.184139216271674</v>
      </c>
      <c r="BI63" s="133">
        <v>9.0296308831272</v>
      </c>
      <c r="BJ63" s="133">
        <v>8.687380269389672</v>
      </c>
      <c r="BK63" s="133">
        <v>8.083431195144442</v>
      </c>
      <c r="BL63" s="133">
        <v>8.565606562378953</v>
      </c>
      <c r="BM63" s="133">
        <v>8.424229126630479</v>
      </c>
    </row>
    <row r="64" spans="1:65" ht="11.25">
      <c r="A64" s="127" t="s">
        <v>10</v>
      </c>
      <c r="B64" s="133">
        <v>7.5420704954863265</v>
      </c>
      <c r="C64" s="133">
        <v>6.914685844746373</v>
      </c>
      <c r="D64" s="133">
        <v>6.079180694269963</v>
      </c>
      <c r="E64" s="133">
        <v>4.881649198923258</v>
      </c>
      <c r="F64" s="133">
        <v>7.4530222306726985</v>
      </c>
      <c r="G64" s="133">
        <v>6.659655720292273</v>
      </c>
      <c r="H64" s="133">
        <v>6.373695746325273</v>
      </c>
      <c r="I64" s="133">
        <v>5.3300975086280165</v>
      </c>
      <c r="J64" s="133">
        <v>6.795108899634353</v>
      </c>
      <c r="K64" s="133">
        <v>5.972726669420166</v>
      </c>
      <c r="L64" s="133">
        <v>6.437713032010256</v>
      </c>
      <c r="M64" s="133">
        <v>5.619291824541688</v>
      </c>
      <c r="N64" s="133">
        <v>5.782241507720011</v>
      </c>
      <c r="O64" s="133">
        <v>4.609520148150695</v>
      </c>
      <c r="P64" s="133">
        <v>6.141067149833888</v>
      </c>
      <c r="Q64" s="133">
        <v>6.1352548733661125</v>
      </c>
      <c r="R64" s="133">
        <v>7.1589290448737035</v>
      </c>
      <c r="S64" s="133">
        <v>5.884080329214518</v>
      </c>
      <c r="T64" s="133">
        <v>5.048429014846025</v>
      </c>
      <c r="U64" s="133">
        <v>3.9177296191197897</v>
      </c>
      <c r="V64" s="133">
        <v>4.529993821302403</v>
      </c>
      <c r="W64" s="133">
        <v>3.8153291998532333</v>
      </c>
      <c r="X64" s="133">
        <v>6.425092977140414</v>
      </c>
      <c r="Y64" s="133">
        <v>5.407959206669628</v>
      </c>
      <c r="Z64" s="133">
        <v>5.699356063514616</v>
      </c>
      <c r="AA64" s="133">
        <v>4.492248412230858</v>
      </c>
      <c r="AB64" s="133">
        <v>6.804951287041381</v>
      </c>
      <c r="AC64" s="133">
        <v>5.872097875587245</v>
      </c>
      <c r="AD64" s="133">
        <v>6.618759724402788</v>
      </c>
      <c r="AE64" s="133">
        <v>5.684580959518844</v>
      </c>
      <c r="AF64" s="133">
        <v>10.084329620092998</v>
      </c>
      <c r="AG64" s="133">
        <v>9.107882971784163</v>
      </c>
      <c r="AH64" s="133">
        <v>7.397293462349248</v>
      </c>
      <c r="AI64" s="133">
        <v>6.313111999094515</v>
      </c>
      <c r="AJ64" s="133">
        <v>46.757028302389934</v>
      </c>
      <c r="AK64" s="133">
        <v>43.838269858960174</v>
      </c>
      <c r="AL64" s="133">
        <v>45.67927980265828</v>
      </c>
      <c r="AM64" s="133">
        <v>42.0181716194878</v>
      </c>
      <c r="AN64" s="133">
        <v>46.503593595800034</v>
      </c>
      <c r="AO64" s="133">
        <v>43.27501413369315</v>
      </c>
      <c r="AP64" s="133">
        <v>71.29006573179362</v>
      </c>
      <c r="AQ64" s="133">
        <v>63.65456847139891</v>
      </c>
      <c r="AR64" s="133">
        <v>18.22622003451892</v>
      </c>
      <c r="AS64" s="133">
        <v>12.993484243029876</v>
      </c>
      <c r="AT64" s="133">
        <v>4.337342325817174</v>
      </c>
      <c r="AU64" s="133">
        <v>3.2754749771312524</v>
      </c>
      <c r="AV64" s="133">
        <v>5.175571031556929</v>
      </c>
      <c r="AW64" s="133">
        <v>3.5602259742420905</v>
      </c>
      <c r="AX64" s="179">
        <v>3.704427243229726</v>
      </c>
      <c r="AY64" s="133">
        <v>3.4021414044534</v>
      </c>
      <c r="AZ64" s="133">
        <v>2.6087975371112524</v>
      </c>
      <c r="BA64" s="133">
        <v>2.2724043112616625</v>
      </c>
      <c r="BB64" s="133">
        <v>3.6967408374990094</v>
      </c>
      <c r="BC64" s="133">
        <v>3.381071577414751</v>
      </c>
      <c r="BD64" s="133">
        <v>16.465470623463116</v>
      </c>
      <c r="BE64" s="133">
        <v>14.946204798730252</v>
      </c>
      <c r="BF64" s="133">
        <v>5.873977233349825</v>
      </c>
      <c r="BG64" s="133">
        <v>7.845316300331972</v>
      </c>
      <c r="BH64" s="133">
        <v>9.102076596972486</v>
      </c>
      <c r="BI64" s="133">
        <v>8.574533598862795</v>
      </c>
      <c r="BJ64" s="133">
        <v>8.958776548793049</v>
      </c>
      <c r="BK64" s="133">
        <v>8.212880032146678</v>
      </c>
      <c r="BL64" s="133">
        <v>8.798100366777529</v>
      </c>
      <c r="BM64" s="133">
        <v>8.289989781120862</v>
      </c>
    </row>
    <row r="65" spans="1:65" ht="11.25">
      <c r="A65" s="127" t="s">
        <v>11</v>
      </c>
      <c r="B65" s="133">
        <v>7.464468540408203</v>
      </c>
      <c r="C65" s="133">
        <v>6.369025496463962</v>
      </c>
      <c r="D65" s="133">
        <v>5.9491677391277795</v>
      </c>
      <c r="E65" s="133">
        <v>4.583066507081336</v>
      </c>
      <c r="F65" s="133">
        <v>7.426561439655435</v>
      </c>
      <c r="G65" s="133">
        <v>5.8294399092482045</v>
      </c>
      <c r="H65" s="133">
        <v>6.022179451259012</v>
      </c>
      <c r="I65" s="133">
        <v>5.0791508036634045</v>
      </c>
      <c r="J65" s="133">
        <v>6.340630428735468</v>
      </c>
      <c r="K65" s="133">
        <v>5.420569415406586</v>
      </c>
      <c r="L65" s="133">
        <v>6.34787273511352</v>
      </c>
      <c r="M65" s="133">
        <v>5.2703934906723955</v>
      </c>
      <c r="N65" s="133">
        <v>5.6487848329923604</v>
      </c>
      <c r="O65" s="133">
        <v>4.444795617908321</v>
      </c>
      <c r="P65" s="133">
        <v>5.847321701591616</v>
      </c>
      <c r="Q65" s="133">
        <v>117.82455292852751</v>
      </c>
      <c r="R65" s="133">
        <v>7.20967298183668</v>
      </c>
      <c r="S65" s="133">
        <v>5.567054997989977</v>
      </c>
      <c r="T65" s="133">
        <v>5.179491664875294</v>
      </c>
      <c r="U65" s="133">
        <v>3.826484044698873</v>
      </c>
      <c r="V65" s="133">
        <v>5.4103885803788385</v>
      </c>
      <c r="W65" s="133">
        <v>3.8229202351519143</v>
      </c>
      <c r="X65" s="133">
        <v>6.344262007165058</v>
      </c>
      <c r="Y65" s="133">
        <v>4.980261243132519</v>
      </c>
      <c r="Z65" s="133">
        <v>5.627691463149444</v>
      </c>
      <c r="AA65" s="133">
        <v>4.392801418011286</v>
      </c>
      <c r="AB65" s="133">
        <v>6.53272897180115</v>
      </c>
      <c r="AC65" s="133">
        <v>5.437686430361964</v>
      </c>
      <c r="AD65" s="133">
        <v>6.342290959695214</v>
      </c>
      <c r="AE65" s="133">
        <v>5.204627544119151</v>
      </c>
      <c r="AF65" s="133">
        <v>10.430409644738772</v>
      </c>
      <c r="AG65" s="133">
        <v>9.25611984572508</v>
      </c>
      <c r="AH65" s="133">
        <v>7.614815709484914</v>
      </c>
      <c r="AI65" s="133">
        <v>6.212178435715682</v>
      </c>
      <c r="AJ65" s="133">
        <v>45.58137363520629</v>
      </c>
      <c r="AK65" s="133">
        <v>40.640044494268764</v>
      </c>
      <c r="AL65" s="133">
        <v>46.072878451785726</v>
      </c>
      <c r="AM65" s="133">
        <v>40.448044064683515</v>
      </c>
      <c r="AN65" s="133">
        <v>45.5977329792133</v>
      </c>
      <c r="AO65" s="133">
        <v>40.61415827847228</v>
      </c>
      <c r="AP65" s="133">
        <v>73.19328866889887</v>
      </c>
      <c r="AQ65" s="133">
        <v>62.82031311751854</v>
      </c>
      <c r="AR65" s="133">
        <v>18.227497565780766</v>
      </c>
      <c r="AS65" s="133">
        <v>13.341304910438431</v>
      </c>
      <c r="AT65" s="133">
        <v>4.325330949667114</v>
      </c>
      <c r="AU65" s="133">
        <v>3.9971790614725315</v>
      </c>
      <c r="AV65" s="133" t="s">
        <v>4</v>
      </c>
      <c r="AW65" s="133">
        <v>3.310381025650277</v>
      </c>
      <c r="AX65" s="179">
        <v>3.633725515163743</v>
      </c>
      <c r="AY65" s="133">
        <v>3.2573857217866715</v>
      </c>
      <c r="AZ65" s="133">
        <v>2.2498297280585784</v>
      </c>
      <c r="BA65" s="133">
        <v>2.763404011665462</v>
      </c>
      <c r="BB65" s="133">
        <v>3.616701534610241</v>
      </c>
      <c r="BC65" s="133">
        <v>3.247235898650821</v>
      </c>
      <c r="BD65" s="133">
        <v>16.632035892972436</v>
      </c>
      <c r="BE65" s="133">
        <v>14.438269208271294</v>
      </c>
      <c r="BF65" s="133">
        <v>5.910190504989416</v>
      </c>
      <c r="BG65" s="133">
        <v>7.5509680605723135</v>
      </c>
      <c r="BH65" s="133">
        <v>9.47157708854054</v>
      </c>
      <c r="BI65" s="133">
        <v>8.701002639443185</v>
      </c>
      <c r="BJ65" s="133">
        <v>9.0577031364073</v>
      </c>
      <c r="BK65" s="133">
        <v>8.172272120427113</v>
      </c>
      <c r="BL65" s="133">
        <v>8.557287879562416</v>
      </c>
      <c r="BM65" s="133">
        <v>8.151136872002143</v>
      </c>
    </row>
    <row r="66" spans="1:65" ht="3" customHeight="1">
      <c r="A66" s="126"/>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79"/>
      <c r="AY66" s="133"/>
      <c r="AZ66" s="133"/>
      <c r="BA66" s="133"/>
      <c r="BB66" s="133"/>
      <c r="BC66" s="133"/>
      <c r="BD66" s="133"/>
      <c r="BE66" s="133"/>
      <c r="BF66" s="133"/>
      <c r="BG66" s="133"/>
      <c r="BH66" s="133"/>
      <c r="BI66" s="133"/>
      <c r="BJ66" s="133"/>
      <c r="BK66" s="133"/>
      <c r="BL66" s="133"/>
      <c r="BM66" s="133"/>
    </row>
    <row r="67" spans="1:65" ht="11.25">
      <c r="A67" s="137" t="s">
        <v>12</v>
      </c>
      <c r="B67" s="138">
        <v>7.656313061904106</v>
      </c>
      <c r="C67" s="138">
        <v>8.069031310998925</v>
      </c>
      <c r="D67" s="138">
        <v>6.664486130304698</v>
      </c>
      <c r="E67" s="138">
        <v>5.4738760516637885</v>
      </c>
      <c r="F67" s="138">
        <v>7.514985629281044</v>
      </c>
      <c r="G67" s="138">
        <v>7.602751492221668</v>
      </c>
      <c r="H67" s="138">
        <v>6.450905243805096</v>
      </c>
      <c r="I67" s="138">
        <v>5.458489444366742</v>
      </c>
      <c r="J67" s="138">
        <v>7.237456856542214</v>
      </c>
      <c r="K67" s="138">
        <v>7.419848178405326</v>
      </c>
      <c r="L67" s="138">
        <v>6.6803733961607055</v>
      </c>
      <c r="M67" s="138">
        <v>6.431101512152383</v>
      </c>
      <c r="N67" s="138">
        <v>5.903656066295925</v>
      </c>
      <c r="O67" s="138">
        <v>4.653909125023053</v>
      </c>
      <c r="P67" s="138">
        <v>6.396066346630208</v>
      </c>
      <c r="Q67" s="138">
        <v>6.106211548691699</v>
      </c>
      <c r="R67" s="138">
        <v>7.130553191344639</v>
      </c>
      <c r="S67" s="138">
        <v>6.054044557739391</v>
      </c>
      <c r="T67" s="138">
        <v>5.585840976266941</v>
      </c>
      <c r="U67" s="138">
        <v>4.311792332836786</v>
      </c>
      <c r="V67" s="138">
        <v>5.075410680159793</v>
      </c>
      <c r="W67" s="138">
        <v>3.924533540252834</v>
      </c>
      <c r="X67" s="138">
        <v>6.534497875114262</v>
      </c>
      <c r="Y67" s="138">
        <v>5.958774384249513</v>
      </c>
      <c r="Z67" s="138">
        <v>6.162722810340835</v>
      </c>
      <c r="AA67" s="138">
        <v>4.632413902376514</v>
      </c>
      <c r="AB67" s="138">
        <v>7.173216558658436</v>
      </c>
      <c r="AC67" s="138">
        <v>7.084140554321195</v>
      </c>
      <c r="AD67" s="138">
        <v>6.99657130771223</v>
      </c>
      <c r="AE67" s="138">
        <v>6.883551805604438</v>
      </c>
      <c r="AF67" s="138">
        <v>10.215681210026354</v>
      </c>
      <c r="AG67" s="138">
        <v>9.169256442012971</v>
      </c>
      <c r="AH67" s="138">
        <v>7.383123344622163</v>
      </c>
      <c r="AI67" s="138">
        <v>7.107130586593703</v>
      </c>
      <c r="AJ67" s="138">
        <v>46.615720240000016</v>
      </c>
      <c r="AK67" s="138">
        <v>44.04071750879304</v>
      </c>
      <c r="AL67" s="138">
        <v>45.80671800999998</v>
      </c>
      <c r="AM67" s="138">
        <v>42.68627974075029</v>
      </c>
      <c r="AN67" s="138">
        <v>46.367447362898304</v>
      </c>
      <c r="AO67" s="138">
        <v>43.458018777904805</v>
      </c>
      <c r="AP67" s="138">
        <v>71.5982567293157</v>
      </c>
      <c r="AQ67" s="138">
        <v>65.41480029646792</v>
      </c>
      <c r="AR67" s="138">
        <v>18.543926864372963</v>
      </c>
      <c r="AS67" s="138">
        <v>13.277128364050295</v>
      </c>
      <c r="AT67" s="138">
        <v>4.183447011510541</v>
      </c>
      <c r="AU67" s="138">
        <v>3.3133678396909345</v>
      </c>
      <c r="AV67" s="138">
        <v>4.084985681812999</v>
      </c>
      <c r="AW67" s="138">
        <v>3.7450801175175585</v>
      </c>
      <c r="AX67" s="180">
        <v>3.8428757449680746</v>
      </c>
      <c r="AY67" s="138">
        <v>3.7353134911178087</v>
      </c>
      <c r="AZ67" s="138">
        <v>2.7976330248582992</v>
      </c>
      <c r="BA67" s="138">
        <v>2.384434825257981</v>
      </c>
      <c r="BB67" s="138">
        <v>3.837136819452531</v>
      </c>
      <c r="BC67" s="138">
        <v>3.7208255460137316</v>
      </c>
      <c r="BD67" s="138">
        <v>16.70870232413099</v>
      </c>
      <c r="BE67" s="138">
        <v>15.17442510096776</v>
      </c>
      <c r="BF67" s="138">
        <v>8.312116513353661</v>
      </c>
      <c r="BG67" s="138">
        <v>8.017454472373316</v>
      </c>
      <c r="BH67" s="138">
        <v>9.2210382647061</v>
      </c>
      <c r="BI67" s="138">
        <v>8.688893526264465</v>
      </c>
      <c r="BJ67" s="138">
        <v>8.786503778277012</v>
      </c>
      <c r="BK67" s="138">
        <v>8.221811383740937</v>
      </c>
      <c r="BL67" s="138">
        <v>8.760593791149642</v>
      </c>
      <c r="BM67" s="138">
        <v>8.49980576562785</v>
      </c>
    </row>
  </sheetData>
  <sheetProtection/>
  <printOptions/>
  <pageMargins left="0.42" right="0.08" top="0.36" bottom="0.38" header="0.12" footer="0.2"/>
  <pageSetup horizontalDpi="1200" verticalDpi="1200" orientation="portrait" pageOrder="overThenDown" paperSize="9" r:id="rId1"/>
  <headerFooter alignWithMargins="0">
    <oddHeader>&amp;C&amp;8Kreiserträge 2012 und 6-jähriges Mittel für die Früchte, für die eine Ernteermittlung erfolgt und die bis auf Kreisebene ausweisbar sind</oddHeader>
    <oddFooter>&amp;L&amp;8Quelle: LSKN, Hannover, Georg Keckl, Tel.: 0511 9898 3441, georg.keckl@lskn.niedersachsen.de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2013-03-20T10:50:19Z</cp:lastPrinted>
  <dcterms:created xsi:type="dcterms:W3CDTF">2008-03-30T13:19:13Z</dcterms:created>
  <dcterms:modified xsi:type="dcterms:W3CDTF">2022-11-24T13:08:28Z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